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8_{7D902356-F686-4F1F-99E1-6C2139FC7681}" xr6:coauthVersionLast="36" xr6:coauthVersionMax="36" xr10:uidLastSave="{00000000-0000-0000-0000-000000000000}"/>
  <bookViews>
    <workbookView xWindow="0" yWindow="0" windowWidth="23040" windowHeight="9216" xr2:uid="{00000000-000D-0000-FFFF-FFFF00000000}"/>
  </bookViews>
  <sheets>
    <sheet name="DB" sheetId="1" r:id="rId1"/>
    <sheet name="Summ" sheetId="3" state="hidden" r:id="rId2"/>
  </sheets>
  <definedNames>
    <definedName name="_xlnm._FilterDatabase" localSheetId="0" hidden="1">DB!$A$1:$F$98</definedName>
    <definedName name="_xlnm._FilterDatabase" localSheetId="1" hidden="1">Summ!$A$2:$DM$2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V98" i="3" l="1"/>
  <c r="CJ98" i="3"/>
  <c r="CD98" i="3"/>
  <c r="BP98" i="3"/>
  <c r="BG98" i="3"/>
  <c r="AY98" i="3"/>
  <c r="AP98" i="3"/>
  <c r="AD98" i="3"/>
  <c r="X98" i="3"/>
  <c r="U98" i="3"/>
  <c r="DJ98" i="3" s="1"/>
  <c r="T98" i="3"/>
  <c r="P98" i="3"/>
  <c r="CX97" i="3"/>
  <c r="CW97" i="3"/>
  <c r="CV97" i="3"/>
  <c r="DH97" i="3" s="1"/>
  <c r="DI97" i="3" s="1"/>
  <c r="CJ97" i="3"/>
  <c r="CD97" i="3"/>
  <c r="BP97" i="3"/>
  <c r="BG97" i="3"/>
  <c r="AY97" i="3"/>
  <c r="AP97" i="3"/>
  <c r="AD97" i="3"/>
  <c r="X97" i="3"/>
  <c r="U97" i="3"/>
  <c r="DJ97" i="3" s="1"/>
  <c r="T97" i="3"/>
  <c r="P97" i="3"/>
  <c r="DH96" i="3"/>
  <c r="DI96" i="3" s="1"/>
  <c r="DE96" i="3"/>
  <c r="CX96" i="3"/>
  <c r="CV96" i="3"/>
  <c r="CW96" i="3" s="1"/>
  <c r="CJ96" i="3"/>
  <c r="CD96" i="3"/>
  <c r="BP96" i="3"/>
  <c r="BG96" i="3"/>
  <c r="AY96" i="3"/>
  <c r="AP96" i="3"/>
  <c r="AD96" i="3"/>
  <c r="X96" i="3"/>
  <c r="U96" i="3"/>
  <c r="DJ96" i="3" s="1"/>
  <c r="T96" i="3"/>
  <c r="P96" i="3"/>
  <c r="DJ95" i="3"/>
  <c r="DH95" i="3"/>
  <c r="DI95" i="3" s="1"/>
  <c r="CX95" i="3"/>
  <c r="CV95" i="3"/>
  <c r="DE95" i="3" s="1"/>
  <c r="CJ95" i="3"/>
  <c r="CD95" i="3"/>
  <c r="BP95" i="3"/>
  <c r="BG95" i="3"/>
  <c r="AY95" i="3"/>
  <c r="AP95" i="3"/>
  <c r="AD95" i="3"/>
  <c r="X95" i="3"/>
  <c r="U95" i="3"/>
  <c r="T95" i="3"/>
  <c r="P95" i="3"/>
  <c r="CV94" i="3"/>
  <c r="CJ94" i="3"/>
  <c r="CD94" i="3"/>
  <c r="BP94" i="3"/>
  <c r="BG94" i="3"/>
  <c r="AY94" i="3"/>
  <c r="AP94" i="3"/>
  <c r="AD94" i="3"/>
  <c r="X94" i="3"/>
  <c r="U94" i="3"/>
  <c r="DJ94" i="3" s="1"/>
  <c r="T94" i="3"/>
  <c r="P94" i="3"/>
  <c r="DJ93" i="3"/>
  <c r="CX93" i="3"/>
  <c r="CV93" i="3"/>
  <c r="DH93" i="3" s="1"/>
  <c r="DI93" i="3" s="1"/>
  <c r="CJ93" i="3"/>
  <c r="CD93" i="3"/>
  <c r="BP93" i="3"/>
  <c r="BG93" i="3"/>
  <c r="AY93" i="3"/>
  <c r="AP93" i="3"/>
  <c r="AD93" i="3"/>
  <c r="X93" i="3"/>
  <c r="U93" i="3"/>
  <c r="T93" i="3"/>
  <c r="P93" i="3"/>
  <c r="DH92" i="3"/>
  <c r="DI92" i="3" s="1"/>
  <c r="DG92" i="3"/>
  <c r="DF92" i="3"/>
  <c r="CZ92" i="3"/>
  <c r="CV92" i="3"/>
  <c r="DE92" i="3" s="1"/>
  <c r="CJ92" i="3"/>
  <c r="CD92" i="3"/>
  <c r="BP92" i="3"/>
  <c r="BG92" i="3"/>
  <c r="AY92" i="3"/>
  <c r="AP92" i="3"/>
  <c r="AD92" i="3"/>
  <c r="X92" i="3"/>
  <c r="U92" i="3"/>
  <c r="DJ92" i="3" s="1"/>
  <c r="T92" i="3"/>
  <c r="P92" i="3"/>
  <c r="DE91" i="3"/>
  <c r="CZ91" i="3"/>
  <c r="CX91" i="3"/>
  <c r="CV91" i="3"/>
  <c r="CW91" i="3" s="1"/>
  <c r="CJ91" i="3"/>
  <c r="CD91" i="3"/>
  <c r="BP91" i="3"/>
  <c r="BG91" i="3"/>
  <c r="AY91" i="3"/>
  <c r="AP91" i="3"/>
  <c r="AD91" i="3"/>
  <c r="X91" i="3"/>
  <c r="U91" i="3"/>
  <c r="DJ91" i="3" s="1"/>
  <c r="T91" i="3"/>
  <c r="P91" i="3"/>
  <c r="DJ90" i="3"/>
  <c r="DH90" i="3"/>
  <c r="DI90" i="3" s="1"/>
  <c r="CZ90" i="3"/>
  <c r="CW90" i="3"/>
  <c r="CV90" i="3"/>
  <c r="DG90" i="3" s="1"/>
  <c r="CJ90" i="3"/>
  <c r="CD90" i="3"/>
  <c r="BP90" i="3"/>
  <c r="BG90" i="3"/>
  <c r="AY90" i="3"/>
  <c r="AP90" i="3"/>
  <c r="AD90" i="3"/>
  <c r="X90" i="3"/>
  <c r="U90" i="3"/>
  <c r="T90" i="3"/>
  <c r="P90" i="3"/>
  <c r="DH89" i="3"/>
  <c r="DI89" i="3" s="1"/>
  <c r="DG89" i="3"/>
  <c r="DF89" i="3"/>
  <c r="DE89" i="3"/>
  <c r="CZ89" i="3"/>
  <c r="CX89" i="3"/>
  <c r="CV89" i="3"/>
  <c r="CW89" i="3" s="1"/>
  <c r="CJ89" i="3"/>
  <c r="CD89" i="3"/>
  <c r="BP89" i="3"/>
  <c r="BG89" i="3"/>
  <c r="AY89" i="3"/>
  <c r="AP89" i="3"/>
  <c r="AD89" i="3"/>
  <c r="X89" i="3"/>
  <c r="U89" i="3"/>
  <c r="DJ89" i="3" s="1"/>
  <c r="T89" i="3"/>
  <c r="P89" i="3"/>
  <c r="DJ88" i="3"/>
  <c r="CV88" i="3"/>
  <c r="CJ88" i="3"/>
  <c r="CD88" i="3"/>
  <c r="BP88" i="3"/>
  <c r="BG88" i="3"/>
  <c r="AY88" i="3"/>
  <c r="AP88" i="3"/>
  <c r="AD88" i="3"/>
  <c r="X88" i="3"/>
  <c r="U88" i="3"/>
  <c r="T88" i="3"/>
  <c r="P88" i="3"/>
  <c r="DJ87" i="3"/>
  <c r="DG87" i="3"/>
  <c r="DF87" i="3"/>
  <c r="DE87" i="3"/>
  <c r="CZ87" i="3"/>
  <c r="CW87" i="3"/>
  <c r="CV87" i="3"/>
  <c r="CX87" i="3" s="1"/>
  <c r="CJ87" i="3"/>
  <c r="CD87" i="3"/>
  <c r="BP87" i="3"/>
  <c r="BG87" i="3"/>
  <c r="AY87" i="3"/>
  <c r="AP87" i="3"/>
  <c r="AD87" i="3"/>
  <c r="X87" i="3"/>
  <c r="U87" i="3"/>
  <c r="T87" i="3"/>
  <c r="P87" i="3"/>
  <c r="DJ86" i="3"/>
  <c r="CZ86" i="3"/>
  <c r="CX86" i="3"/>
  <c r="CV86" i="3"/>
  <c r="DH86" i="3" s="1"/>
  <c r="DI86" i="3" s="1"/>
  <c r="CJ86" i="3"/>
  <c r="CD86" i="3"/>
  <c r="BP86" i="3"/>
  <c r="BG86" i="3"/>
  <c r="AY86" i="3"/>
  <c r="AP86" i="3"/>
  <c r="AD86" i="3"/>
  <c r="X86" i="3"/>
  <c r="U86" i="3"/>
  <c r="T86" i="3"/>
  <c r="P86" i="3"/>
  <c r="DH85" i="3"/>
  <c r="DI85" i="3" s="1"/>
  <c r="DG85" i="3"/>
  <c r="DF85" i="3"/>
  <c r="CZ85" i="3"/>
  <c r="CV85" i="3"/>
  <c r="DE85" i="3" s="1"/>
  <c r="CJ85" i="3"/>
  <c r="CD85" i="3"/>
  <c r="BP85" i="3"/>
  <c r="BG85" i="3"/>
  <c r="AY85" i="3"/>
  <c r="AP85" i="3"/>
  <c r="AD85" i="3"/>
  <c r="X85" i="3"/>
  <c r="U85" i="3"/>
  <c r="DJ85" i="3" s="1"/>
  <c r="T85" i="3"/>
  <c r="P85" i="3"/>
  <c r="DE84" i="3"/>
  <c r="CZ84" i="3"/>
  <c r="CX84" i="3"/>
  <c r="CV84" i="3"/>
  <c r="CW84" i="3" s="1"/>
  <c r="CJ84" i="3"/>
  <c r="CD84" i="3"/>
  <c r="BP84" i="3"/>
  <c r="BG84" i="3"/>
  <c r="AY84" i="3"/>
  <c r="AP84" i="3"/>
  <c r="AD84" i="3"/>
  <c r="X84" i="3"/>
  <c r="U84" i="3"/>
  <c r="DJ84" i="3" s="1"/>
  <c r="T84" i="3"/>
  <c r="P84" i="3"/>
  <c r="DJ83" i="3"/>
  <c r="DH83" i="3"/>
  <c r="DI83" i="3" s="1"/>
  <c r="DF83" i="3"/>
  <c r="CZ83" i="3"/>
  <c r="CW83" i="3"/>
  <c r="CV83" i="3"/>
  <c r="DG83" i="3" s="1"/>
  <c r="CJ83" i="3"/>
  <c r="CD83" i="3"/>
  <c r="BP83" i="3"/>
  <c r="BG83" i="3"/>
  <c r="AY83" i="3"/>
  <c r="AP83" i="3"/>
  <c r="AD83" i="3"/>
  <c r="X83" i="3"/>
  <c r="U83" i="3"/>
  <c r="T83" i="3"/>
  <c r="P83" i="3"/>
  <c r="CZ82" i="3"/>
  <c r="CJ82" i="3"/>
  <c r="CD82" i="3"/>
  <c r="BP82" i="3"/>
  <c r="BG82" i="3"/>
  <c r="AY82" i="3"/>
  <c r="AP82" i="3"/>
  <c r="W82" i="3"/>
  <c r="X82" i="3" s="1"/>
  <c r="U82" i="3"/>
  <c r="DJ82" i="3" s="1"/>
  <c r="T82" i="3"/>
  <c r="O82" i="3"/>
  <c r="P82" i="3" s="1"/>
  <c r="CZ81" i="3"/>
  <c r="CJ81" i="3"/>
  <c r="CD81" i="3"/>
  <c r="BP81" i="3"/>
  <c r="BG81" i="3"/>
  <c r="AY81" i="3"/>
  <c r="AP81" i="3"/>
  <c r="W81" i="3"/>
  <c r="X81" i="3" s="1"/>
  <c r="U81" i="3"/>
  <c r="DJ81" i="3" s="1"/>
  <c r="T81" i="3"/>
  <c r="O81" i="3"/>
  <c r="P81" i="3" s="1"/>
  <c r="DG80" i="3"/>
  <c r="DF80" i="3"/>
  <c r="DE80" i="3"/>
  <c r="CZ80" i="3"/>
  <c r="CX80" i="3"/>
  <c r="CV80" i="3"/>
  <c r="CW80" i="3" s="1"/>
  <c r="CJ80" i="3"/>
  <c r="CD80" i="3"/>
  <c r="BP80" i="3"/>
  <c r="BG80" i="3"/>
  <c r="AY80" i="3"/>
  <c r="AP80" i="3"/>
  <c r="AD80" i="3"/>
  <c r="X80" i="3"/>
  <c r="U80" i="3"/>
  <c r="DJ80" i="3" s="1"/>
  <c r="T80" i="3"/>
  <c r="P80" i="3"/>
  <c r="DJ79" i="3"/>
  <c r="DH79" i="3"/>
  <c r="DI79" i="3" s="1"/>
  <c r="CZ79" i="3"/>
  <c r="CX79" i="3"/>
  <c r="CW79" i="3"/>
  <c r="CV79" i="3"/>
  <c r="DG79" i="3" s="1"/>
  <c r="CJ79" i="3"/>
  <c r="CD79" i="3"/>
  <c r="BP79" i="3"/>
  <c r="BG79" i="3"/>
  <c r="AY79" i="3"/>
  <c r="AP79" i="3"/>
  <c r="AD79" i="3"/>
  <c r="X79" i="3"/>
  <c r="U79" i="3"/>
  <c r="T79" i="3"/>
  <c r="P79" i="3"/>
  <c r="CZ78" i="3"/>
  <c r="CV78" i="3"/>
  <c r="CJ78" i="3"/>
  <c r="CD78" i="3"/>
  <c r="BP78" i="3"/>
  <c r="BG78" i="3"/>
  <c r="AY78" i="3"/>
  <c r="AP78" i="3"/>
  <c r="AD78" i="3"/>
  <c r="X78" i="3"/>
  <c r="U78" i="3"/>
  <c r="DJ78" i="3" s="1"/>
  <c r="T78" i="3"/>
  <c r="P78" i="3"/>
  <c r="DJ77" i="3"/>
  <c r="DH77" i="3"/>
  <c r="DI77" i="3" s="1"/>
  <c r="DG77" i="3"/>
  <c r="DF77" i="3"/>
  <c r="DE77" i="3"/>
  <c r="CZ77" i="3"/>
  <c r="CX77" i="3"/>
  <c r="CW77" i="3"/>
  <c r="CV77" i="3"/>
  <c r="CJ77" i="3"/>
  <c r="CD77" i="3"/>
  <c r="BP77" i="3"/>
  <c r="BG77" i="3"/>
  <c r="AY77" i="3"/>
  <c r="AP77" i="3"/>
  <c r="AD77" i="3"/>
  <c r="X77" i="3"/>
  <c r="U77" i="3"/>
  <c r="T77" i="3"/>
  <c r="P77" i="3"/>
  <c r="DJ76" i="3"/>
  <c r="CZ76" i="3"/>
  <c r="CX76" i="3"/>
  <c r="CV76" i="3"/>
  <c r="DH76" i="3" s="1"/>
  <c r="DI76" i="3" s="1"/>
  <c r="CJ76" i="3"/>
  <c r="CD76" i="3"/>
  <c r="BP76" i="3"/>
  <c r="BG76" i="3"/>
  <c r="AY76" i="3"/>
  <c r="AP76" i="3"/>
  <c r="AD76" i="3"/>
  <c r="X76" i="3"/>
  <c r="U76" i="3"/>
  <c r="T76" i="3"/>
  <c r="P76" i="3"/>
  <c r="DH75" i="3"/>
  <c r="DI75" i="3" s="1"/>
  <c r="DG75" i="3"/>
  <c r="DF75" i="3"/>
  <c r="DE75" i="3"/>
  <c r="CZ75" i="3"/>
  <c r="CV75" i="3"/>
  <c r="CX75" i="3" s="1"/>
  <c r="CJ75" i="3"/>
  <c r="CD75" i="3"/>
  <c r="BP75" i="3"/>
  <c r="BG75" i="3"/>
  <c r="AY75" i="3"/>
  <c r="AP75" i="3"/>
  <c r="AD75" i="3"/>
  <c r="X75" i="3"/>
  <c r="U75" i="3"/>
  <c r="DJ75" i="3" s="1"/>
  <c r="T75" i="3"/>
  <c r="P75" i="3"/>
  <c r="DJ74" i="3"/>
  <c r="DE74" i="3"/>
  <c r="CZ74" i="3"/>
  <c r="CX74" i="3"/>
  <c r="CV74" i="3"/>
  <c r="CW74" i="3" s="1"/>
  <c r="CJ74" i="3"/>
  <c r="CD74" i="3"/>
  <c r="BP74" i="3"/>
  <c r="BG74" i="3"/>
  <c r="AY74" i="3"/>
  <c r="AP74" i="3"/>
  <c r="AD74" i="3"/>
  <c r="X74" i="3"/>
  <c r="U74" i="3"/>
  <c r="T74" i="3"/>
  <c r="P74" i="3"/>
  <c r="DJ73" i="3"/>
  <c r="CZ73" i="3"/>
  <c r="CJ73" i="3"/>
  <c r="CD73" i="3"/>
  <c r="BP73" i="3"/>
  <c r="BG73" i="3"/>
  <c r="AY73" i="3"/>
  <c r="AP73" i="3"/>
  <c r="AC73" i="3"/>
  <c r="AD73" i="3" s="1"/>
  <c r="W73" i="3"/>
  <c r="X73" i="3" s="1"/>
  <c r="U73" i="3"/>
  <c r="O73" i="3" s="1"/>
  <c r="P73" i="3" s="1"/>
  <c r="T73" i="3"/>
  <c r="CZ72" i="3"/>
  <c r="CJ72" i="3"/>
  <c r="CD72" i="3"/>
  <c r="BP72" i="3"/>
  <c r="BG72" i="3"/>
  <c r="AY72" i="3"/>
  <c r="AP72" i="3"/>
  <c r="AC72" i="3"/>
  <c r="AD72" i="3" s="1"/>
  <c r="W72" i="3"/>
  <c r="X72" i="3" s="1"/>
  <c r="U72" i="3"/>
  <c r="O72" i="3" s="1"/>
  <c r="P72" i="3" s="1"/>
  <c r="T72" i="3"/>
  <c r="DI71" i="3"/>
  <c r="DH71" i="3"/>
  <c r="DE71" i="3"/>
  <c r="CX71" i="3"/>
  <c r="CW71" i="3"/>
  <c r="CV71" i="3"/>
  <c r="CJ71" i="3"/>
  <c r="CD71" i="3"/>
  <c r="BP71" i="3"/>
  <c r="BG71" i="3"/>
  <c r="AY71" i="3"/>
  <c r="AP71" i="3"/>
  <c r="AD71" i="3"/>
  <c r="X71" i="3"/>
  <c r="U71" i="3"/>
  <c r="DJ71" i="3" s="1"/>
  <c r="T71" i="3"/>
  <c r="P71" i="3"/>
  <c r="DJ70" i="3"/>
  <c r="DC70" i="3"/>
  <c r="CZ70" i="3"/>
  <c r="CJ70" i="3"/>
  <c r="CD70" i="3"/>
  <c r="BP70" i="3"/>
  <c r="BG70" i="3"/>
  <c r="AY70" i="3"/>
  <c r="AP70" i="3"/>
  <c r="AD70" i="3"/>
  <c r="AC70" i="3"/>
  <c r="U70" i="3"/>
  <c r="W70" i="3" s="1"/>
  <c r="X70" i="3" s="1"/>
  <c r="T70" i="3"/>
  <c r="P70" i="3"/>
  <c r="O70" i="3"/>
  <c r="CV70" i="3" s="1"/>
  <c r="CZ69" i="3"/>
  <c r="CJ69" i="3"/>
  <c r="CD69" i="3"/>
  <c r="BP69" i="3"/>
  <c r="BG69" i="3"/>
  <c r="AY69" i="3"/>
  <c r="AP69" i="3"/>
  <c r="U69" i="3"/>
  <c r="T69" i="3"/>
  <c r="DC68" i="3"/>
  <c r="CZ68" i="3"/>
  <c r="CJ68" i="3"/>
  <c r="CD68" i="3"/>
  <c r="BP68" i="3"/>
  <c r="BG68" i="3"/>
  <c r="AY68" i="3"/>
  <c r="AP68" i="3"/>
  <c r="U68" i="3"/>
  <c r="T68" i="3"/>
  <c r="DH67" i="3"/>
  <c r="DI67" i="3" s="1"/>
  <c r="DG67" i="3"/>
  <c r="DF67" i="3"/>
  <c r="DE67" i="3"/>
  <c r="CZ67" i="3"/>
  <c r="CV67" i="3"/>
  <c r="CX67" i="3" s="1"/>
  <c r="CJ67" i="3"/>
  <c r="CD67" i="3"/>
  <c r="BP67" i="3"/>
  <c r="BG67" i="3"/>
  <c r="AY67" i="3"/>
  <c r="AP67" i="3"/>
  <c r="AD67" i="3"/>
  <c r="X67" i="3"/>
  <c r="U67" i="3"/>
  <c r="DJ67" i="3" s="1"/>
  <c r="T67" i="3"/>
  <c r="P67" i="3"/>
  <c r="DJ66" i="3"/>
  <c r="DE66" i="3"/>
  <c r="CZ66" i="3"/>
  <c r="CX66" i="3"/>
  <c r="CV66" i="3"/>
  <c r="CW66" i="3" s="1"/>
  <c r="CJ66" i="3"/>
  <c r="CD66" i="3"/>
  <c r="BP66" i="3"/>
  <c r="BG66" i="3"/>
  <c r="AY66" i="3"/>
  <c r="AP66" i="3"/>
  <c r="AD66" i="3"/>
  <c r="X66" i="3"/>
  <c r="U66" i="3"/>
  <c r="T66" i="3"/>
  <c r="P66" i="3"/>
  <c r="DJ65" i="3"/>
  <c r="DH65" i="3"/>
  <c r="DI65" i="3" s="1"/>
  <c r="CZ65" i="3"/>
  <c r="CW65" i="3"/>
  <c r="CV65" i="3"/>
  <c r="DG65" i="3" s="1"/>
  <c r="CJ65" i="3"/>
  <c r="CD65" i="3"/>
  <c r="BP65" i="3"/>
  <c r="BG65" i="3"/>
  <c r="AY65" i="3"/>
  <c r="AP65" i="3"/>
  <c r="AD65" i="3"/>
  <c r="X65" i="3"/>
  <c r="U65" i="3"/>
  <c r="T65" i="3"/>
  <c r="P65" i="3"/>
  <c r="DH64" i="3"/>
  <c r="DI64" i="3" s="1"/>
  <c r="DG64" i="3"/>
  <c r="DF64" i="3"/>
  <c r="DE64" i="3"/>
  <c r="CZ64" i="3"/>
  <c r="CX64" i="3"/>
  <c r="CV64" i="3"/>
  <c r="CW64" i="3" s="1"/>
  <c r="CJ64" i="3"/>
  <c r="CD64" i="3"/>
  <c r="BP64" i="3"/>
  <c r="BG64" i="3"/>
  <c r="AY64" i="3"/>
  <c r="AP64" i="3"/>
  <c r="AD64" i="3"/>
  <c r="X64" i="3"/>
  <c r="U64" i="3"/>
  <c r="DJ64" i="3" s="1"/>
  <c r="T64" i="3"/>
  <c r="P64" i="3"/>
  <c r="DJ63" i="3"/>
  <c r="DH63" i="3"/>
  <c r="DI63" i="3" s="1"/>
  <c r="CZ63" i="3"/>
  <c r="CX63" i="3"/>
  <c r="CW63" i="3"/>
  <c r="CV63" i="3"/>
  <c r="DG63" i="3" s="1"/>
  <c r="CJ63" i="3"/>
  <c r="CD63" i="3"/>
  <c r="BP63" i="3"/>
  <c r="BG63" i="3"/>
  <c r="AY63" i="3"/>
  <c r="AP63" i="3"/>
  <c r="AD63" i="3"/>
  <c r="X63" i="3"/>
  <c r="U63" i="3"/>
  <c r="T63" i="3"/>
  <c r="P63" i="3"/>
  <c r="CZ62" i="3"/>
  <c r="CV62" i="3"/>
  <c r="CJ62" i="3"/>
  <c r="CD62" i="3"/>
  <c r="BP62" i="3"/>
  <c r="BG62" i="3"/>
  <c r="AY62" i="3"/>
  <c r="AP62" i="3"/>
  <c r="AD62" i="3"/>
  <c r="X62" i="3"/>
  <c r="U62" i="3"/>
  <c r="DJ62" i="3" s="1"/>
  <c r="T62" i="3"/>
  <c r="P62" i="3"/>
  <c r="DJ61" i="3"/>
  <c r="DG61" i="3"/>
  <c r="DF61" i="3"/>
  <c r="DE61" i="3"/>
  <c r="CZ61" i="3"/>
  <c r="CX61" i="3"/>
  <c r="CW61" i="3"/>
  <c r="CV61" i="3"/>
  <c r="DH61" i="3" s="1"/>
  <c r="DI61" i="3" s="1"/>
  <c r="CJ61" i="3"/>
  <c r="CD61" i="3"/>
  <c r="BP61" i="3"/>
  <c r="BG61" i="3"/>
  <c r="AY61" i="3"/>
  <c r="AP61" i="3"/>
  <c r="AD61" i="3"/>
  <c r="X61" i="3"/>
  <c r="U61" i="3"/>
  <c r="T61" i="3"/>
  <c r="P61" i="3"/>
  <c r="DJ60" i="3"/>
  <c r="CZ60" i="3"/>
  <c r="CX60" i="3"/>
  <c r="CV60" i="3"/>
  <c r="CJ60" i="3"/>
  <c r="CD60" i="3"/>
  <c r="BP60" i="3"/>
  <c r="BG60" i="3"/>
  <c r="AY60" i="3"/>
  <c r="AP60" i="3"/>
  <c r="AD60" i="3"/>
  <c r="X60" i="3"/>
  <c r="U60" i="3"/>
  <c r="T60" i="3"/>
  <c r="P60" i="3"/>
  <c r="CZ59" i="3"/>
  <c r="CJ59" i="3"/>
  <c r="CD59" i="3"/>
  <c r="BP59" i="3"/>
  <c r="BG59" i="3"/>
  <c r="AY59" i="3"/>
  <c r="AP59" i="3"/>
  <c r="U59" i="3"/>
  <c r="T59" i="3"/>
  <c r="DH58" i="3"/>
  <c r="DI58" i="3" s="1"/>
  <c r="DG58" i="3"/>
  <c r="DF58" i="3"/>
  <c r="DE58" i="3"/>
  <c r="CZ58" i="3"/>
  <c r="CV58" i="3"/>
  <c r="CX58" i="3" s="1"/>
  <c r="CJ58" i="3"/>
  <c r="CD58" i="3"/>
  <c r="BP58" i="3"/>
  <c r="BG58" i="3"/>
  <c r="AY58" i="3"/>
  <c r="AP58" i="3"/>
  <c r="AD58" i="3"/>
  <c r="X58" i="3"/>
  <c r="U58" i="3"/>
  <c r="DJ58" i="3" s="1"/>
  <c r="T58" i="3"/>
  <c r="P58" i="3"/>
  <c r="DJ57" i="3"/>
  <c r="DE57" i="3"/>
  <c r="CZ57" i="3"/>
  <c r="CX57" i="3"/>
  <c r="CV57" i="3"/>
  <c r="CW57" i="3" s="1"/>
  <c r="CJ57" i="3"/>
  <c r="CD57" i="3"/>
  <c r="BP57" i="3"/>
  <c r="BG57" i="3"/>
  <c r="AY57" i="3"/>
  <c r="AP57" i="3"/>
  <c r="AD57" i="3"/>
  <c r="X57" i="3"/>
  <c r="U57" i="3"/>
  <c r="T57" i="3"/>
  <c r="P57" i="3"/>
  <c r="DH56" i="3"/>
  <c r="DI56" i="3" s="1"/>
  <c r="DF56" i="3"/>
  <c r="CZ56" i="3"/>
  <c r="CW56" i="3"/>
  <c r="CV56" i="3"/>
  <c r="DG56" i="3" s="1"/>
  <c r="CJ56" i="3"/>
  <c r="CD56" i="3"/>
  <c r="BP56" i="3"/>
  <c r="BG56" i="3"/>
  <c r="AY56" i="3"/>
  <c r="AP56" i="3"/>
  <c r="AD56" i="3"/>
  <c r="X56" i="3"/>
  <c r="U56" i="3"/>
  <c r="DJ56" i="3" s="1"/>
  <c r="T56" i="3"/>
  <c r="P56" i="3"/>
  <c r="DH55" i="3"/>
  <c r="DI55" i="3" s="1"/>
  <c r="DG55" i="3"/>
  <c r="DF55" i="3"/>
  <c r="DE55" i="3"/>
  <c r="CZ55" i="3"/>
  <c r="CX55" i="3"/>
  <c r="CV55" i="3"/>
  <c r="CW55" i="3" s="1"/>
  <c r="CJ55" i="3"/>
  <c r="CD55" i="3"/>
  <c r="BP55" i="3"/>
  <c r="BG55" i="3"/>
  <c r="AY55" i="3"/>
  <c r="AP55" i="3"/>
  <c r="AD55" i="3"/>
  <c r="X55" i="3"/>
  <c r="U55" i="3"/>
  <c r="DJ55" i="3" s="1"/>
  <c r="T55" i="3"/>
  <c r="P55" i="3"/>
  <c r="DJ54" i="3"/>
  <c r="DH54" i="3"/>
  <c r="DI54" i="3" s="1"/>
  <c r="CZ54" i="3"/>
  <c r="CX54" i="3"/>
  <c r="CW54" i="3"/>
  <c r="CV54" i="3"/>
  <c r="DG54" i="3" s="1"/>
  <c r="CJ54" i="3"/>
  <c r="CD54" i="3"/>
  <c r="BP54" i="3"/>
  <c r="BG54" i="3"/>
  <c r="AY54" i="3"/>
  <c r="AP54" i="3"/>
  <c r="AD54" i="3"/>
  <c r="X54" i="3"/>
  <c r="U54" i="3"/>
  <c r="T54" i="3"/>
  <c r="P54" i="3"/>
  <c r="DG53" i="3"/>
  <c r="CZ53" i="3"/>
  <c r="CV53" i="3"/>
  <c r="CJ53" i="3"/>
  <c r="CD53" i="3"/>
  <c r="BP53" i="3"/>
  <c r="BG53" i="3"/>
  <c r="AY53" i="3"/>
  <c r="AP53" i="3"/>
  <c r="AD53" i="3"/>
  <c r="X53" i="3"/>
  <c r="U53" i="3"/>
  <c r="DJ53" i="3" s="1"/>
  <c r="T53" i="3"/>
  <c r="P53" i="3"/>
  <c r="DJ52" i="3"/>
  <c r="DG52" i="3"/>
  <c r="DF52" i="3"/>
  <c r="DE52" i="3"/>
  <c r="CZ52" i="3"/>
  <c r="CX52" i="3"/>
  <c r="CW52" i="3"/>
  <c r="CV52" i="3"/>
  <c r="DH52" i="3" s="1"/>
  <c r="DI52" i="3" s="1"/>
  <c r="CJ52" i="3"/>
  <c r="CD52" i="3"/>
  <c r="BP52" i="3"/>
  <c r="BG52" i="3"/>
  <c r="AY52" i="3"/>
  <c r="AP52" i="3"/>
  <c r="AD52" i="3"/>
  <c r="X52" i="3"/>
  <c r="U52" i="3"/>
  <c r="T52" i="3"/>
  <c r="P52" i="3"/>
  <c r="DJ51" i="3"/>
  <c r="CZ51" i="3"/>
  <c r="CX51" i="3"/>
  <c r="CV51" i="3"/>
  <c r="CJ51" i="3"/>
  <c r="CD51" i="3"/>
  <c r="BP51" i="3"/>
  <c r="BG51" i="3"/>
  <c r="AY51" i="3"/>
  <c r="AP51" i="3"/>
  <c r="AD51" i="3"/>
  <c r="X51" i="3"/>
  <c r="U51" i="3"/>
  <c r="T51" i="3"/>
  <c r="P51" i="3"/>
  <c r="DH50" i="3"/>
  <c r="DI50" i="3" s="1"/>
  <c r="DG50" i="3"/>
  <c r="DF50" i="3"/>
  <c r="DE50" i="3"/>
  <c r="CZ50" i="3"/>
  <c r="CV50" i="3"/>
  <c r="CX50" i="3" s="1"/>
  <c r="CJ50" i="3"/>
  <c r="CD50" i="3"/>
  <c r="BP50" i="3"/>
  <c r="BG50" i="3"/>
  <c r="AY50" i="3"/>
  <c r="AP50" i="3"/>
  <c r="AD50" i="3"/>
  <c r="X50" i="3"/>
  <c r="U50" i="3"/>
  <c r="DJ50" i="3" s="1"/>
  <c r="T50" i="3"/>
  <c r="P50" i="3"/>
  <c r="DJ49" i="3"/>
  <c r="DE49" i="3"/>
  <c r="CZ49" i="3"/>
  <c r="CX49" i="3"/>
  <c r="CV49" i="3"/>
  <c r="CW49" i="3" s="1"/>
  <c r="CJ49" i="3"/>
  <c r="CD49" i="3"/>
  <c r="BP49" i="3"/>
  <c r="BG49" i="3"/>
  <c r="AY49" i="3"/>
  <c r="AP49" i="3"/>
  <c r="AD49" i="3"/>
  <c r="X49" i="3"/>
  <c r="U49" i="3"/>
  <c r="T49" i="3"/>
  <c r="P49" i="3"/>
  <c r="DJ48" i="3"/>
  <c r="DH48" i="3"/>
  <c r="DI48" i="3" s="1"/>
  <c r="CZ48" i="3"/>
  <c r="CW48" i="3"/>
  <c r="CV48" i="3"/>
  <c r="DG48" i="3" s="1"/>
  <c r="CJ48" i="3"/>
  <c r="CD48" i="3"/>
  <c r="BP48" i="3"/>
  <c r="BG48" i="3"/>
  <c r="AY48" i="3"/>
  <c r="AP48" i="3"/>
  <c r="AD48" i="3"/>
  <c r="X48" i="3"/>
  <c r="U48" i="3"/>
  <c r="T48" i="3"/>
  <c r="P48" i="3"/>
  <c r="DH47" i="3"/>
  <c r="DI47" i="3" s="1"/>
  <c r="DG47" i="3"/>
  <c r="DF47" i="3"/>
  <c r="DE47" i="3"/>
  <c r="CZ47" i="3"/>
  <c r="CX47" i="3"/>
  <c r="CV47" i="3"/>
  <c r="CW47" i="3" s="1"/>
  <c r="CJ47" i="3"/>
  <c r="CD47" i="3"/>
  <c r="BP47" i="3"/>
  <c r="BG47" i="3"/>
  <c r="AY47" i="3"/>
  <c r="AP47" i="3"/>
  <c r="AD47" i="3"/>
  <c r="X47" i="3"/>
  <c r="U47" i="3"/>
  <c r="DJ47" i="3" s="1"/>
  <c r="T47" i="3"/>
  <c r="P47" i="3"/>
  <c r="DJ46" i="3"/>
  <c r="DH46" i="3"/>
  <c r="DI46" i="3" s="1"/>
  <c r="CZ46" i="3"/>
  <c r="CX46" i="3"/>
  <c r="CW46" i="3"/>
  <c r="CV46" i="3"/>
  <c r="DG46" i="3" s="1"/>
  <c r="CJ46" i="3"/>
  <c r="CD46" i="3"/>
  <c r="BP46" i="3"/>
  <c r="BG46" i="3"/>
  <c r="AY46" i="3"/>
  <c r="AP46" i="3"/>
  <c r="AD46" i="3"/>
  <c r="X46" i="3"/>
  <c r="U46" i="3"/>
  <c r="T46" i="3"/>
  <c r="P46" i="3"/>
  <c r="CZ45" i="3"/>
  <c r="CV45" i="3"/>
  <c r="DG45" i="3" s="1"/>
  <c r="CJ45" i="3"/>
  <c r="CD45" i="3"/>
  <c r="BP45" i="3"/>
  <c r="BG45" i="3"/>
  <c r="AY45" i="3"/>
  <c r="AP45" i="3"/>
  <c r="AD45" i="3"/>
  <c r="X45" i="3"/>
  <c r="U45" i="3"/>
  <c r="DJ45" i="3" s="1"/>
  <c r="T45" i="3"/>
  <c r="P45" i="3"/>
  <c r="DJ44" i="3"/>
  <c r="DG44" i="3"/>
  <c r="DF44" i="3"/>
  <c r="DE44" i="3"/>
  <c r="CZ44" i="3"/>
  <c r="CX44" i="3"/>
  <c r="CW44" i="3"/>
  <c r="CV44" i="3"/>
  <c r="DH44" i="3" s="1"/>
  <c r="DI44" i="3" s="1"/>
  <c r="CJ44" i="3"/>
  <c r="CD44" i="3"/>
  <c r="BP44" i="3"/>
  <c r="BG44" i="3"/>
  <c r="AY44" i="3"/>
  <c r="AP44" i="3"/>
  <c r="AD44" i="3"/>
  <c r="X44" i="3"/>
  <c r="U44" i="3"/>
  <c r="T44" i="3"/>
  <c r="P44" i="3"/>
  <c r="DJ43" i="3"/>
  <c r="CZ43" i="3"/>
  <c r="CJ43" i="3"/>
  <c r="CD43" i="3"/>
  <c r="BP43" i="3"/>
  <c r="BG43" i="3"/>
  <c r="AY43" i="3"/>
  <c r="AP43" i="3"/>
  <c r="AC43" i="3"/>
  <c r="AD43" i="3" s="1"/>
  <c r="U43" i="3"/>
  <c r="W43" i="3" s="1"/>
  <c r="X43" i="3" s="1"/>
  <c r="T43" i="3"/>
  <c r="O43" i="3"/>
  <c r="P43" i="3" s="1"/>
  <c r="CZ42" i="3"/>
  <c r="CJ42" i="3"/>
  <c r="CD42" i="3"/>
  <c r="BP42" i="3"/>
  <c r="BG42" i="3"/>
  <c r="AY42" i="3"/>
  <c r="AP42" i="3"/>
  <c r="U42" i="3"/>
  <c r="T42" i="3"/>
  <c r="DK41" i="3"/>
  <c r="CZ41" i="3"/>
  <c r="CJ41" i="3"/>
  <c r="CD41" i="3"/>
  <c r="BP41" i="3"/>
  <c r="BG41" i="3"/>
  <c r="AY41" i="3"/>
  <c r="AP41" i="3"/>
  <c r="U41" i="3"/>
  <c r="T41" i="3"/>
  <c r="O41" i="3"/>
  <c r="CZ40" i="3"/>
  <c r="CV40" i="3"/>
  <c r="CJ40" i="3"/>
  <c r="CD40" i="3"/>
  <c r="BP40" i="3"/>
  <c r="BG40" i="3"/>
  <c r="AY40" i="3"/>
  <c r="AP40" i="3"/>
  <c r="AD40" i="3"/>
  <c r="X40" i="3"/>
  <c r="U40" i="3"/>
  <c r="DJ40" i="3" s="1"/>
  <c r="T40" i="3"/>
  <c r="P40" i="3"/>
  <c r="DH39" i="3"/>
  <c r="DI39" i="3" s="1"/>
  <c r="DG39" i="3"/>
  <c r="DF39" i="3"/>
  <c r="DE39" i="3"/>
  <c r="CZ39" i="3"/>
  <c r="CX39" i="3"/>
  <c r="CV39" i="3"/>
  <c r="CW39" i="3" s="1"/>
  <c r="CJ39" i="3"/>
  <c r="CD39" i="3"/>
  <c r="BP39" i="3"/>
  <c r="BG39" i="3"/>
  <c r="AY39" i="3"/>
  <c r="AP39" i="3"/>
  <c r="AD39" i="3"/>
  <c r="X39" i="3"/>
  <c r="U39" i="3"/>
  <c r="DJ39" i="3" s="1"/>
  <c r="T39" i="3"/>
  <c r="P39" i="3"/>
  <c r="DH38" i="3"/>
  <c r="DI38" i="3" s="1"/>
  <c r="DE38" i="3"/>
  <c r="CZ38" i="3"/>
  <c r="CX38" i="3"/>
  <c r="CW38" i="3"/>
  <c r="CV38" i="3"/>
  <c r="CJ38" i="3"/>
  <c r="CD38" i="3"/>
  <c r="BP38" i="3"/>
  <c r="BG38" i="3"/>
  <c r="AY38" i="3"/>
  <c r="AP38" i="3"/>
  <c r="AD38" i="3"/>
  <c r="X38" i="3"/>
  <c r="U38" i="3"/>
  <c r="DJ38" i="3" s="1"/>
  <c r="T38" i="3"/>
  <c r="P38" i="3"/>
  <c r="DJ37" i="3"/>
  <c r="DH37" i="3"/>
  <c r="DI37" i="3" s="1"/>
  <c r="CZ37" i="3"/>
  <c r="CW37" i="3"/>
  <c r="CV37" i="3"/>
  <c r="CX37" i="3" s="1"/>
  <c r="CJ37" i="3"/>
  <c r="CD37" i="3"/>
  <c r="BP37" i="3"/>
  <c r="BG37" i="3"/>
  <c r="AY37" i="3"/>
  <c r="AP37" i="3"/>
  <c r="AD37" i="3"/>
  <c r="X37" i="3"/>
  <c r="U37" i="3"/>
  <c r="T37" i="3"/>
  <c r="P37" i="3"/>
  <c r="CZ36" i="3"/>
  <c r="CJ36" i="3"/>
  <c r="CD36" i="3"/>
  <c r="BP36" i="3"/>
  <c r="BG36" i="3"/>
  <c r="AY36" i="3"/>
  <c r="AP36" i="3"/>
  <c r="W36" i="3"/>
  <c r="X36" i="3" s="1"/>
  <c r="U36" i="3"/>
  <c r="AC36" i="3" s="1"/>
  <c r="AD36" i="3" s="1"/>
  <c r="T36" i="3"/>
  <c r="O36" i="3"/>
  <c r="P36" i="3" s="1"/>
  <c r="DJ35" i="3"/>
  <c r="CZ35" i="3"/>
  <c r="CJ35" i="3"/>
  <c r="CD35" i="3"/>
  <c r="BP35" i="3"/>
  <c r="BG35" i="3"/>
  <c r="AY35" i="3"/>
  <c r="AP35" i="3"/>
  <c r="U35" i="3"/>
  <c r="AC35" i="3" s="1"/>
  <c r="AD35" i="3" s="1"/>
  <c r="T35" i="3"/>
  <c r="DJ34" i="3"/>
  <c r="CZ34" i="3"/>
  <c r="CJ34" i="3"/>
  <c r="CD34" i="3"/>
  <c r="BP34" i="3"/>
  <c r="BG34" i="3"/>
  <c r="AY34" i="3"/>
  <c r="AP34" i="3"/>
  <c r="AD34" i="3"/>
  <c r="AC34" i="3"/>
  <c r="CV34" i="3" s="1"/>
  <c r="U34" i="3"/>
  <c r="W34" i="3" s="1"/>
  <c r="X34" i="3" s="1"/>
  <c r="T34" i="3"/>
  <c r="P34" i="3"/>
  <c r="O34" i="3"/>
  <c r="CZ33" i="3"/>
  <c r="CJ33" i="3"/>
  <c r="CD33" i="3"/>
  <c r="BP33" i="3"/>
  <c r="BG33" i="3"/>
  <c r="AY33" i="3"/>
  <c r="AP33" i="3"/>
  <c r="U33" i="3"/>
  <c r="W33" i="3" s="1"/>
  <c r="X33" i="3" s="1"/>
  <c r="T33" i="3"/>
  <c r="P33" i="3"/>
  <c r="O33" i="3"/>
  <c r="CZ32" i="3"/>
  <c r="CJ32" i="3"/>
  <c r="CD32" i="3"/>
  <c r="BP32" i="3"/>
  <c r="BG32" i="3"/>
  <c r="AY32" i="3"/>
  <c r="AP32" i="3"/>
  <c r="AD32" i="3"/>
  <c r="AC32" i="3"/>
  <c r="W32" i="3"/>
  <c r="X32" i="3" s="1"/>
  <c r="U32" i="3"/>
  <c r="DJ32" i="3" s="1"/>
  <c r="T32" i="3"/>
  <c r="O32" i="3"/>
  <c r="P32" i="3" s="1"/>
  <c r="DJ31" i="3"/>
  <c r="DG31" i="3"/>
  <c r="CZ31" i="3"/>
  <c r="CW31" i="3"/>
  <c r="CV31" i="3"/>
  <c r="DH31" i="3" s="1"/>
  <c r="DI31" i="3" s="1"/>
  <c r="CJ31" i="3"/>
  <c r="CD31" i="3"/>
  <c r="BP31" i="3"/>
  <c r="BG31" i="3"/>
  <c r="AY31" i="3"/>
  <c r="AP31" i="3"/>
  <c r="AD31" i="3"/>
  <c r="X31" i="3"/>
  <c r="U31" i="3"/>
  <c r="T31" i="3"/>
  <c r="P31" i="3"/>
  <c r="DH30" i="3"/>
  <c r="DI30" i="3" s="1"/>
  <c r="DG30" i="3"/>
  <c r="DF30" i="3"/>
  <c r="CZ30" i="3"/>
  <c r="CV30" i="3"/>
  <c r="DE30" i="3" s="1"/>
  <c r="CJ30" i="3"/>
  <c r="CD30" i="3"/>
  <c r="BP30" i="3"/>
  <c r="BG30" i="3"/>
  <c r="AY30" i="3"/>
  <c r="AP30" i="3"/>
  <c r="AD30" i="3"/>
  <c r="X30" i="3"/>
  <c r="U30" i="3"/>
  <c r="DJ30" i="3" s="1"/>
  <c r="T30" i="3"/>
  <c r="P30" i="3"/>
  <c r="CZ29" i="3"/>
  <c r="CV29" i="3"/>
  <c r="CW29" i="3" s="1"/>
  <c r="CJ29" i="3"/>
  <c r="CD29" i="3"/>
  <c r="BP29" i="3"/>
  <c r="BG29" i="3"/>
  <c r="AY29" i="3"/>
  <c r="AP29" i="3"/>
  <c r="AD29" i="3"/>
  <c r="X29" i="3"/>
  <c r="U29" i="3"/>
  <c r="DJ29" i="3" s="1"/>
  <c r="T29" i="3"/>
  <c r="P29" i="3"/>
  <c r="CZ28" i="3"/>
  <c r="CV28" i="3"/>
  <c r="DG28" i="3" s="1"/>
  <c r="CJ28" i="3"/>
  <c r="CD28" i="3"/>
  <c r="BP28" i="3"/>
  <c r="BG28" i="3"/>
  <c r="AY28" i="3"/>
  <c r="AP28" i="3"/>
  <c r="AD28" i="3"/>
  <c r="X28" i="3"/>
  <c r="U28" i="3"/>
  <c r="DJ28" i="3" s="1"/>
  <c r="T28" i="3"/>
  <c r="P28" i="3"/>
  <c r="DH27" i="3"/>
  <c r="DI27" i="3" s="1"/>
  <c r="DG27" i="3"/>
  <c r="DF27" i="3"/>
  <c r="DE27" i="3"/>
  <c r="CZ27" i="3"/>
  <c r="CX27" i="3"/>
  <c r="CW27" i="3"/>
  <c r="CV27" i="3"/>
  <c r="CJ27" i="3"/>
  <c r="CD27" i="3"/>
  <c r="BP27" i="3"/>
  <c r="BG27" i="3"/>
  <c r="AY27" i="3"/>
  <c r="AP27" i="3"/>
  <c r="AD27" i="3"/>
  <c r="X27" i="3"/>
  <c r="U27" i="3"/>
  <c r="DJ27" i="3" s="1"/>
  <c r="T27" i="3"/>
  <c r="P27" i="3"/>
  <c r="DJ26" i="3"/>
  <c r="CZ26" i="3"/>
  <c r="CJ26" i="3"/>
  <c r="CD26" i="3"/>
  <c r="BP26" i="3"/>
  <c r="BG26" i="3"/>
  <c r="AY26" i="3"/>
  <c r="AP26" i="3"/>
  <c r="X26" i="3"/>
  <c r="W26" i="3"/>
  <c r="U26" i="3"/>
  <c r="AC26" i="3" s="1"/>
  <c r="AD26" i="3" s="1"/>
  <c r="T26" i="3"/>
  <c r="O26" i="3"/>
  <c r="CV26" i="3" s="1"/>
  <c r="DJ25" i="3"/>
  <c r="CZ25" i="3"/>
  <c r="CJ25" i="3"/>
  <c r="CD25" i="3"/>
  <c r="BP25" i="3"/>
  <c r="BG25" i="3"/>
  <c r="AY25" i="3"/>
  <c r="AP25" i="3"/>
  <c r="X25" i="3"/>
  <c r="W25" i="3"/>
  <c r="U25" i="3"/>
  <c r="AC25" i="3" s="1"/>
  <c r="AD25" i="3" s="1"/>
  <c r="T25" i="3"/>
  <c r="O25" i="3"/>
  <c r="DJ24" i="3"/>
  <c r="CZ24" i="3"/>
  <c r="CJ24" i="3"/>
  <c r="CD24" i="3"/>
  <c r="BP24" i="3"/>
  <c r="BG24" i="3"/>
  <c r="AY24" i="3"/>
  <c r="AP24" i="3"/>
  <c r="X24" i="3"/>
  <c r="W24" i="3"/>
  <c r="U24" i="3"/>
  <c r="AC24" i="3" s="1"/>
  <c r="AD24" i="3" s="1"/>
  <c r="T24" i="3"/>
  <c r="O24" i="3"/>
  <c r="CV24" i="3" s="1"/>
  <c r="DH23" i="3"/>
  <c r="DI23" i="3" s="1"/>
  <c r="CV23" i="3"/>
  <c r="DE23" i="3" s="1"/>
  <c r="CJ23" i="3"/>
  <c r="CD23" i="3"/>
  <c r="BP23" i="3"/>
  <c r="BG23" i="3"/>
  <c r="AY23" i="3"/>
  <c r="AP23" i="3"/>
  <c r="AD23" i="3"/>
  <c r="X23" i="3"/>
  <c r="U23" i="3"/>
  <c r="DJ23" i="3" s="1"/>
  <c r="T23" i="3"/>
  <c r="P23" i="3"/>
  <c r="DJ22" i="3"/>
  <c r="DG22" i="3"/>
  <c r="DF22" i="3"/>
  <c r="DE22" i="3"/>
  <c r="CZ22" i="3"/>
  <c r="CW22" i="3"/>
  <c r="CV22" i="3"/>
  <c r="CX22" i="3" s="1"/>
  <c r="CJ22" i="3"/>
  <c r="CD22" i="3"/>
  <c r="BP22" i="3"/>
  <c r="BG22" i="3"/>
  <c r="AY22" i="3"/>
  <c r="AP22" i="3"/>
  <c r="AD22" i="3"/>
  <c r="X22" i="3"/>
  <c r="U22" i="3"/>
  <c r="T22" i="3"/>
  <c r="P22" i="3"/>
  <c r="DJ21" i="3"/>
  <c r="DG21" i="3"/>
  <c r="CZ21" i="3"/>
  <c r="CW21" i="3"/>
  <c r="CV21" i="3"/>
  <c r="DH21" i="3" s="1"/>
  <c r="DI21" i="3" s="1"/>
  <c r="CJ21" i="3"/>
  <c r="CD21" i="3"/>
  <c r="BP21" i="3"/>
  <c r="BG21" i="3"/>
  <c r="AY21" i="3"/>
  <c r="AP21" i="3"/>
  <c r="AD21" i="3"/>
  <c r="X21" i="3"/>
  <c r="U21" i="3"/>
  <c r="T21" i="3"/>
  <c r="P21" i="3"/>
  <c r="DH20" i="3"/>
  <c r="DI20" i="3" s="1"/>
  <c r="DG20" i="3"/>
  <c r="DF20" i="3"/>
  <c r="CZ20" i="3"/>
  <c r="CV20" i="3"/>
  <c r="DE20" i="3" s="1"/>
  <c r="CJ20" i="3"/>
  <c r="CD20" i="3"/>
  <c r="BP20" i="3"/>
  <c r="BG20" i="3"/>
  <c r="AY20" i="3"/>
  <c r="AP20" i="3"/>
  <c r="AD20" i="3"/>
  <c r="X20" i="3"/>
  <c r="U20" i="3"/>
  <c r="DJ20" i="3" s="1"/>
  <c r="T20" i="3"/>
  <c r="P20" i="3"/>
  <c r="CZ19" i="3"/>
  <c r="CV19" i="3"/>
  <c r="CW19" i="3" s="1"/>
  <c r="CJ19" i="3"/>
  <c r="CD19" i="3"/>
  <c r="BP19" i="3"/>
  <c r="BG19" i="3"/>
  <c r="AY19" i="3"/>
  <c r="AP19" i="3"/>
  <c r="AD19" i="3"/>
  <c r="X19" i="3"/>
  <c r="U19" i="3"/>
  <c r="DJ19" i="3" s="1"/>
  <c r="T19" i="3"/>
  <c r="P19" i="3"/>
  <c r="CZ18" i="3"/>
  <c r="CV18" i="3"/>
  <c r="DG18" i="3" s="1"/>
  <c r="CJ18" i="3"/>
  <c r="CD18" i="3"/>
  <c r="BP18" i="3"/>
  <c r="BG18" i="3"/>
  <c r="AY18" i="3"/>
  <c r="AP18" i="3"/>
  <c r="AD18" i="3"/>
  <c r="X18" i="3"/>
  <c r="U18" i="3"/>
  <c r="DJ18" i="3" s="1"/>
  <c r="T18" i="3"/>
  <c r="P18" i="3"/>
  <c r="CZ17" i="3"/>
  <c r="CJ17" i="3"/>
  <c r="CD17" i="3"/>
  <c r="BP17" i="3"/>
  <c r="BG17" i="3"/>
  <c r="AY17" i="3"/>
  <c r="AP17" i="3"/>
  <c r="U17" i="3"/>
  <c r="O17" i="3" s="1"/>
  <c r="T17" i="3"/>
  <c r="CZ16" i="3"/>
  <c r="CJ16" i="3"/>
  <c r="CD16" i="3"/>
  <c r="BP16" i="3"/>
  <c r="BG16" i="3"/>
  <c r="AY16" i="3"/>
  <c r="AP16" i="3"/>
  <c r="U16" i="3"/>
  <c r="O16" i="3" s="1"/>
  <c r="T16" i="3"/>
  <c r="DH15" i="3"/>
  <c r="DI15" i="3" s="1"/>
  <c r="DG15" i="3"/>
  <c r="DF15" i="3"/>
  <c r="DE15" i="3"/>
  <c r="CZ15" i="3"/>
  <c r="CX15" i="3"/>
  <c r="CW15" i="3"/>
  <c r="CV15" i="3"/>
  <c r="CJ15" i="3"/>
  <c r="CD15" i="3"/>
  <c r="BP15" i="3"/>
  <c r="BP1" i="3" s="1"/>
  <c r="BG15" i="3"/>
  <c r="AY15" i="3"/>
  <c r="AP15" i="3"/>
  <c r="AD15" i="3"/>
  <c r="X15" i="3"/>
  <c r="U15" i="3"/>
  <c r="DJ15" i="3" s="1"/>
  <c r="T15" i="3"/>
  <c r="P15" i="3"/>
  <c r="DH14" i="3"/>
  <c r="DI14" i="3" s="1"/>
  <c r="DG14" i="3"/>
  <c r="DE14" i="3"/>
  <c r="CZ14" i="3"/>
  <c r="CX14" i="3"/>
  <c r="CW14" i="3"/>
  <c r="CV14" i="3"/>
  <c r="DF14" i="3" s="1"/>
  <c r="CJ14" i="3"/>
  <c r="CD14" i="3"/>
  <c r="BP14" i="3"/>
  <c r="BG14" i="3"/>
  <c r="AY14" i="3"/>
  <c r="AP14" i="3"/>
  <c r="AD14" i="3"/>
  <c r="X14" i="3"/>
  <c r="U14" i="3"/>
  <c r="DJ14" i="3" s="1"/>
  <c r="T14" i="3"/>
  <c r="P14" i="3"/>
  <c r="DH13" i="3"/>
  <c r="DI13" i="3" s="1"/>
  <c r="DG13" i="3"/>
  <c r="DE13" i="3"/>
  <c r="CZ13" i="3"/>
  <c r="CV13" i="3"/>
  <c r="DF13" i="3" s="1"/>
  <c r="CJ13" i="3"/>
  <c r="CD13" i="3"/>
  <c r="BP13" i="3"/>
  <c r="BG13" i="3"/>
  <c r="AY13" i="3"/>
  <c r="AP13" i="3"/>
  <c r="AD13" i="3"/>
  <c r="X13" i="3"/>
  <c r="U13" i="3"/>
  <c r="DJ13" i="3" s="1"/>
  <c r="T13" i="3"/>
  <c r="P13" i="3"/>
  <c r="DJ12" i="3"/>
  <c r="DG12" i="3"/>
  <c r="DF12" i="3"/>
  <c r="DE12" i="3"/>
  <c r="CZ12" i="3"/>
  <c r="CW12" i="3"/>
  <c r="CV12" i="3"/>
  <c r="CX12" i="3" s="1"/>
  <c r="CJ12" i="3"/>
  <c r="CD12" i="3"/>
  <c r="BP12" i="3"/>
  <c r="BG12" i="3"/>
  <c r="AY12" i="3"/>
  <c r="AP12" i="3"/>
  <c r="AD12" i="3"/>
  <c r="X12" i="3"/>
  <c r="U12" i="3"/>
  <c r="T12" i="3"/>
  <c r="P12" i="3"/>
  <c r="DJ11" i="3"/>
  <c r="CZ11" i="3"/>
  <c r="CW11" i="3"/>
  <c r="CV11" i="3"/>
  <c r="DH11" i="3" s="1"/>
  <c r="DI11" i="3" s="1"/>
  <c r="CJ11" i="3"/>
  <c r="CD11" i="3"/>
  <c r="BP11" i="3"/>
  <c r="BG11" i="3"/>
  <c r="AY11" i="3"/>
  <c r="AP11" i="3"/>
  <c r="AD11" i="3"/>
  <c r="X11" i="3"/>
  <c r="U11" i="3"/>
  <c r="T11" i="3"/>
  <c r="P11" i="3"/>
  <c r="DH10" i="3"/>
  <c r="DI10" i="3" s="1"/>
  <c r="DG10" i="3"/>
  <c r="DF10" i="3"/>
  <c r="CZ10" i="3"/>
  <c r="CV10" i="3"/>
  <c r="DE10" i="3" s="1"/>
  <c r="CJ10" i="3"/>
  <c r="CD10" i="3"/>
  <c r="BP10" i="3"/>
  <c r="BG10" i="3"/>
  <c r="AY10" i="3"/>
  <c r="AP10" i="3"/>
  <c r="AD10" i="3"/>
  <c r="X10" i="3"/>
  <c r="U10" i="3"/>
  <c r="DJ10" i="3" s="1"/>
  <c r="T10" i="3"/>
  <c r="P10" i="3"/>
  <c r="CZ9" i="3"/>
  <c r="CX9" i="3"/>
  <c r="CV9" i="3"/>
  <c r="CW9" i="3" s="1"/>
  <c r="CJ9" i="3"/>
  <c r="CD9" i="3"/>
  <c r="BP9" i="3"/>
  <c r="BG9" i="3"/>
  <c r="AY9" i="3"/>
  <c r="AP9" i="3"/>
  <c r="AD9" i="3"/>
  <c r="X9" i="3"/>
  <c r="U9" i="3"/>
  <c r="DJ9" i="3" s="1"/>
  <c r="T9" i="3"/>
  <c r="P9" i="3"/>
  <c r="DI8" i="3"/>
  <c r="DH8" i="3"/>
  <c r="DE8" i="3"/>
  <c r="CZ8" i="3"/>
  <c r="CV8" i="3"/>
  <c r="DG8" i="3" s="1"/>
  <c r="CJ8" i="3"/>
  <c r="CD8" i="3"/>
  <c r="BP8" i="3"/>
  <c r="BG8" i="3"/>
  <c r="AY8" i="3"/>
  <c r="AP8" i="3"/>
  <c r="AD8" i="3"/>
  <c r="X8" i="3"/>
  <c r="U8" i="3"/>
  <c r="DJ8" i="3" s="1"/>
  <c r="T8" i="3"/>
  <c r="P8" i="3"/>
  <c r="DJ7" i="3"/>
  <c r="CZ7" i="3"/>
  <c r="CJ7" i="3"/>
  <c r="CD7" i="3"/>
  <c r="BP7" i="3"/>
  <c r="BG7" i="3"/>
  <c r="AY7" i="3"/>
  <c r="AP7" i="3"/>
  <c r="U7" i="3"/>
  <c r="O7" i="3" s="1"/>
  <c r="T7" i="3"/>
  <c r="DJ6" i="3"/>
  <c r="CZ6" i="3"/>
  <c r="CY1" i="3" s="1"/>
  <c r="CJ6" i="3"/>
  <c r="CD6" i="3"/>
  <c r="BP6" i="3"/>
  <c r="BG6" i="3"/>
  <c r="BG1" i="3" s="1"/>
  <c r="AY6" i="3"/>
  <c r="AY1" i="3" s="1"/>
  <c r="AP6" i="3"/>
  <c r="U6" i="3"/>
  <c r="O6" i="3" s="1"/>
  <c r="T6" i="3"/>
  <c r="DJ5" i="3"/>
  <c r="CJ5" i="3"/>
  <c r="CD5" i="3"/>
  <c r="BP5" i="3"/>
  <c r="BG5" i="3"/>
  <c r="AY5" i="3"/>
  <c r="AP5" i="3"/>
  <c r="AD5" i="3"/>
  <c r="AC5" i="3"/>
  <c r="CV5" i="3" s="1"/>
  <c r="W5" i="3"/>
  <c r="X5" i="3" s="1"/>
  <c r="U5" i="3"/>
  <c r="T5" i="3"/>
  <c r="O5" i="3"/>
  <c r="P5" i="3" s="1"/>
  <c r="DJ4" i="3"/>
  <c r="CZ4" i="3"/>
  <c r="CW4" i="3"/>
  <c r="CV4" i="3"/>
  <c r="DH4" i="3" s="1"/>
  <c r="DI4" i="3" s="1"/>
  <c r="CJ4" i="3"/>
  <c r="CD4" i="3"/>
  <c r="BP4" i="3"/>
  <c r="BG4" i="3"/>
  <c r="AY4" i="3"/>
  <c r="AP4" i="3"/>
  <c r="AP1" i="3" s="1"/>
  <c r="AD4" i="3"/>
  <c r="X4" i="3"/>
  <c r="U4" i="3"/>
  <c r="T4" i="3"/>
  <c r="P4" i="3"/>
  <c r="DH3" i="3"/>
  <c r="DI3" i="3" s="1"/>
  <c r="DG3" i="3"/>
  <c r="DF3" i="3"/>
  <c r="CZ3" i="3"/>
  <c r="CZ1" i="3" s="1"/>
  <c r="CV3" i="3"/>
  <c r="DE3" i="3" s="1"/>
  <c r="CJ3" i="3"/>
  <c r="CJ1" i="3" s="1"/>
  <c r="CD3" i="3"/>
  <c r="CD1" i="3" s="1"/>
  <c r="BP3" i="3"/>
  <c r="BG3" i="3"/>
  <c r="AY3" i="3"/>
  <c r="AP3" i="3"/>
  <c r="AO1" i="3" s="1"/>
  <c r="AD3" i="3"/>
  <c r="X3" i="3"/>
  <c r="U3" i="3"/>
  <c r="DJ3" i="3" s="1"/>
  <c r="T3" i="3"/>
  <c r="P3" i="3"/>
  <c r="BX1" i="3"/>
  <c r="AJ1" i="3"/>
  <c r="AI1" i="3"/>
  <c r="P6" i="3" l="1"/>
  <c r="DH34" i="3"/>
  <c r="DI34" i="3" s="1"/>
  <c r="DG34" i="3"/>
  <c r="DE34" i="3"/>
  <c r="CX34" i="3"/>
  <c r="CW34" i="3"/>
  <c r="P17" i="3"/>
  <c r="DH26" i="3"/>
  <c r="DI26" i="3" s="1"/>
  <c r="DG26" i="3"/>
  <c r="DF26" i="3"/>
  <c r="CX26" i="3"/>
  <c r="DE26" i="3"/>
  <c r="CW26" i="3"/>
  <c r="P16" i="3"/>
  <c r="DH24" i="3"/>
  <c r="DI24" i="3" s="1"/>
  <c r="DG24" i="3"/>
  <c r="DF24" i="3"/>
  <c r="CX24" i="3"/>
  <c r="DE24" i="3"/>
  <c r="CW24" i="3"/>
  <c r="DH5" i="3"/>
  <c r="DI5" i="3" s="1"/>
  <c r="DE5" i="3"/>
  <c r="CX5" i="3"/>
  <c r="CW5" i="3"/>
  <c r="P7" i="3"/>
  <c r="CV25" i="3"/>
  <c r="DH18" i="3"/>
  <c r="DI18" i="3" s="1"/>
  <c r="CX19" i="3"/>
  <c r="DH28" i="3"/>
  <c r="DI28" i="3" s="1"/>
  <c r="CX29" i="3"/>
  <c r="CV32" i="3"/>
  <c r="DF53" i="3"/>
  <c r="DE53" i="3"/>
  <c r="CX53" i="3"/>
  <c r="CW53" i="3"/>
  <c r="DH53" i="3"/>
  <c r="DI53" i="3" s="1"/>
  <c r="DH60" i="3"/>
  <c r="DI60" i="3" s="1"/>
  <c r="DG60" i="3"/>
  <c r="DF60" i="3"/>
  <c r="DE60" i="3"/>
  <c r="CW60" i="3"/>
  <c r="DJ69" i="3"/>
  <c r="O69" i="3"/>
  <c r="AC69" i="3"/>
  <c r="AD69" i="3" s="1"/>
  <c r="W69" i="3"/>
  <c r="X69" i="3" s="1"/>
  <c r="CV73" i="3"/>
  <c r="DG40" i="3"/>
  <c r="DE40" i="3"/>
  <c r="DE9" i="3"/>
  <c r="CX21" i="3"/>
  <c r="P25" i="3"/>
  <c r="P26" i="3"/>
  <c r="CX31" i="3"/>
  <c r="O59" i="3"/>
  <c r="DJ59" i="3"/>
  <c r="AC59" i="3"/>
  <c r="AD59" i="3" s="1"/>
  <c r="W59" i="3"/>
  <c r="X59" i="3" s="1"/>
  <c r="DG78" i="3"/>
  <c r="DF78" i="3"/>
  <c r="DE78" i="3"/>
  <c r="CX78" i="3"/>
  <c r="CW78" i="3"/>
  <c r="DH78" i="3"/>
  <c r="DI78" i="3" s="1"/>
  <c r="P41" i="3"/>
  <c r="CW70" i="3"/>
  <c r="DH70" i="3"/>
  <c r="DI70" i="3" s="1"/>
  <c r="DG70" i="3"/>
  <c r="DF70" i="3"/>
  <c r="DE70" i="3"/>
  <c r="CX70" i="3"/>
  <c r="W16" i="3"/>
  <c r="X16" i="3" s="1"/>
  <c r="DE19" i="3"/>
  <c r="P24" i="3"/>
  <c r="W7" i="3"/>
  <c r="X7" i="3" s="1"/>
  <c r="CW8" i="3"/>
  <c r="DF9" i="3"/>
  <c r="CX18" i="3"/>
  <c r="DF19" i="3"/>
  <c r="CW23" i="3"/>
  <c r="CX28" i="3"/>
  <c r="DF29" i="3"/>
  <c r="DJ33" i="3"/>
  <c r="W35" i="3"/>
  <c r="X35" i="3" s="1"/>
  <c r="DE37" i="3"/>
  <c r="CX40" i="3"/>
  <c r="W41" i="3"/>
  <c r="DJ41" i="3"/>
  <c r="DE45" i="3"/>
  <c r="DF62" i="3"/>
  <c r="DE62" i="3"/>
  <c r="CX62" i="3"/>
  <c r="CW62" i="3"/>
  <c r="DH62" i="3"/>
  <c r="DI62" i="3" s="1"/>
  <c r="CV72" i="3"/>
  <c r="DH88" i="3"/>
  <c r="DI88" i="3" s="1"/>
  <c r="DE88" i="3"/>
  <c r="CX88" i="3"/>
  <c r="CW88" i="3"/>
  <c r="W17" i="3"/>
  <c r="X17" i="3" s="1"/>
  <c r="CV36" i="3"/>
  <c r="W6" i="3"/>
  <c r="X6" i="3" s="1"/>
  <c r="CW13" i="3"/>
  <c r="CW3" i="3"/>
  <c r="DE4" i="3"/>
  <c r="CX8" i="3"/>
  <c r="DG9" i="3"/>
  <c r="CW10" i="3"/>
  <c r="DE11" i="3"/>
  <c r="DH12" i="3"/>
  <c r="DI12" i="3" s="1"/>
  <c r="CX13" i="3"/>
  <c r="AC16" i="3"/>
  <c r="AD16" i="3" s="1"/>
  <c r="AC17" i="3"/>
  <c r="AD17" i="3" s="1"/>
  <c r="DG19" i="3"/>
  <c r="CW20" i="3"/>
  <c r="DE21" i="3"/>
  <c r="DH22" i="3"/>
  <c r="DI22" i="3" s="1"/>
  <c r="CX23" i="3"/>
  <c r="DG29" i="3"/>
  <c r="CW30" i="3"/>
  <c r="DE31" i="3"/>
  <c r="AC33" i="3"/>
  <c r="AD33" i="3" s="1"/>
  <c r="DJ36" i="3"/>
  <c r="DF37" i="3"/>
  <c r="DG38" i="3"/>
  <c r="DF38" i="3"/>
  <c r="CV43" i="3"/>
  <c r="DJ68" i="3"/>
  <c r="O68" i="3"/>
  <c r="AC68" i="3"/>
  <c r="AD68" i="3" s="1"/>
  <c r="W68" i="3"/>
  <c r="X68" i="3" s="1"/>
  <c r="DJ42" i="3"/>
  <c r="AC42" i="3"/>
  <c r="AD42" i="3" s="1"/>
  <c r="DF45" i="3"/>
  <c r="CX45" i="3"/>
  <c r="CW45" i="3"/>
  <c r="DH45" i="3"/>
  <c r="DI45" i="3" s="1"/>
  <c r="CX4" i="3"/>
  <c r="CX11" i="3"/>
  <c r="CW18" i="3"/>
  <c r="CW28" i="3"/>
  <c r="DE29" i="3"/>
  <c r="CW40" i="3"/>
  <c r="W42" i="3"/>
  <c r="X42" i="3" s="1"/>
  <c r="CX3" i="3"/>
  <c r="DF4" i="3"/>
  <c r="AC6" i="3"/>
  <c r="AD6" i="3" s="1"/>
  <c r="AC7" i="3"/>
  <c r="AD7" i="3" s="1"/>
  <c r="DH9" i="3"/>
  <c r="DI9" i="3" s="1"/>
  <c r="CX10" i="3"/>
  <c r="DF11" i="3"/>
  <c r="DJ16" i="3"/>
  <c r="DJ17" i="3"/>
  <c r="DE18" i="3"/>
  <c r="DH19" i="3"/>
  <c r="DI19" i="3" s="1"/>
  <c r="CX20" i="3"/>
  <c r="DF21" i="3"/>
  <c r="DE28" i="3"/>
  <c r="DH29" i="3"/>
  <c r="DI29" i="3" s="1"/>
  <c r="CX30" i="3"/>
  <c r="DF31" i="3"/>
  <c r="DG37" i="3"/>
  <c r="DF40" i="3"/>
  <c r="AC41" i="3"/>
  <c r="CV41" i="3"/>
  <c r="DH51" i="3"/>
  <c r="DI51" i="3" s="1"/>
  <c r="DG51" i="3"/>
  <c r="DF51" i="3"/>
  <c r="DE51" i="3"/>
  <c r="CW51" i="3"/>
  <c r="DG62" i="3"/>
  <c r="DG4" i="3"/>
  <c r="DF18" i="3"/>
  <c r="DG11" i="3"/>
  <c r="DF28" i="3"/>
  <c r="DH40" i="3"/>
  <c r="DI40" i="3" s="1"/>
  <c r="O35" i="3"/>
  <c r="O42" i="3"/>
  <c r="DC69" i="3"/>
  <c r="DH94" i="3"/>
  <c r="DI94" i="3" s="1"/>
  <c r="DE94" i="3"/>
  <c r="CX94" i="3"/>
  <c r="CW94" i="3"/>
  <c r="DH98" i="3"/>
  <c r="DI98" i="3" s="1"/>
  <c r="DE98" i="3"/>
  <c r="CX98" i="3"/>
  <c r="CW98" i="3"/>
  <c r="CW76" i="3"/>
  <c r="CW86" i="3"/>
  <c r="CW93" i="3"/>
  <c r="DE46" i="3"/>
  <c r="CX48" i="3"/>
  <c r="DF49" i="3"/>
  <c r="DE54" i="3"/>
  <c r="CX56" i="3"/>
  <c r="DF57" i="3"/>
  <c r="DE63" i="3"/>
  <c r="CX65" i="3"/>
  <c r="DF66" i="3"/>
  <c r="DJ72" i="3"/>
  <c r="DF74" i="3"/>
  <c r="DE79" i="3"/>
  <c r="DH80" i="3"/>
  <c r="DI80" i="3" s="1"/>
  <c r="CX83" i="3"/>
  <c r="DF84" i="3"/>
  <c r="CX90" i="3"/>
  <c r="DF91" i="3"/>
  <c r="DE93" i="3"/>
  <c r="DE97" i="3"/>
  <c r="DF46" i="3"/>
  <c r="DG49" i="3"/>
  <c r="CW50" i="3"/>
  <c r="DF54" i="3"/>
  <c r="DG57" i="3"/>
  <c r="CW58" i="3"/>
  <c r="DF63" i="3"/>
  <c r="DG66" i="3"/>
  <c r="CW67" i="3"/>
  <c r="DG74" i="3"/>
  <c r="CW75" i="3"/>
  <c r="DE76" i="3"/>
  <c r="DF79" i="3"/>
  <c r="AC81" i="3"/>
  <c r="AD81" i="3" s="1"/>
  <c r="CV81" i="3"/>
  <c r="AC82" i="3"/>
  <c r="AD82" i="3" s="1"/>
  <c r="DG84" i="3"/>
  <c r="CW85" i="3"/>
  <c r="DE86" i="3"/>
  <c r="DH87" i="3"/>
  <c r="DI87" i="3" s="1"/>
  <c r="DG91" i="3"/>
  <c r="CW92" i="3"/>
  <c r="DE48" i="3"/>
  <c r="DH49" i="3"/>
  <c r="DI49" i="3" s="1"/>
  <c r="DE56" i="3"/>
  <c r="DH57" i="3"/>
  <c r="DI57" i="3" s="1"/>
  <c r="DE65" i="3"/>
  <c r="DH66" i="3"/>
  <c r="DI66" i="3" s="1"/>
  <c r="DH74" i="3"/>
  <c r="DI74" i="3" s="1"/>
  <c r="DF76" i="3"/>
  <c r="DE83" i="3"/>
  <c r="DH84" i="3"/>
  <c r="DI84" i="3" s="1"/>
  <c r="CX85" i="3"/>
  <c r="DF86" i="3"/>
  <c r="DE90" i="3"/>
  <c r="DH91" i="3"/>
  <c r="DI91" i="3" s="1"/>
  <c r="CX92" i="3"/>
  <c r="CW95" i="3"/>
  <c r="DF48" i="3"/>
  <c r="DF65" i="3"/>
  <c r="DG76" i="3"/>
  <c r="DG86" i="3"/>
  <c r="DF90" i="3"/>
  <c r="X1" i="3" l="1"/>
  <c r="DG72" i="3"/>
  <c r="DF72" i="3"/>
  <c r="DE72" i="3"/>
  <c r="CX72" i="3"/>
  <c r="CW72" i="3"/>
  <c r="DH72" i="3"/>
  <c r="DI72" i="3" s="1"/>
  <c r="DC42" i="3"/>
  <c r="X41" i="3"/>
  <c r="W1" i="3" s="1"/>
  <c r="DH32" i="3"/>
  <c r="DI32" i="3" s="1"/>
  <c r="DG32" i="3"/>
  <c r="DF32" i="3"/>
  <c r="DE32" i="3"/>
  <c r="CW32" i="3"/>
  <c r="CX32" i="3"/>
  <c r="CV7" i="3"/>
  <c r="DE41" i="3"/>
  <c r="CX41" i="3"/>
  <c r="CW41" i="3"/>
  <c r="DF41" i="3"/>
  <c r="DH41" i="3"/>
  <c r="DI41" i="3" s="1"/>
  <c r="DG41" i="3"/>
  <c r="P59" i="3"/>
  <c r="CV59" i="3"/>
  <c r="DC43" i="3"/>
  <c r="AD41" i="3"/>
  <c r="AD1" i="3" s="1"/>
  <c r="DH36" i="3"/>
  <c r="DI36" i="3" s="1"/>
  <c r="CX36" i="3"/>
  <c r="CW36" i="3"/>
  <c r="DE36" i="3"/>
  <c r="DG36" i="3"/>
  <c r="DF36" i="3"/>
  <c r="CV82" i="3"/>
  <c r="P42" i="3"/>
  <c r="CV42" i="3"/>
  <c r="P69" i="3"/>
  <c r="CV69" i="3"/>
  <c r="DH73" i="3"/>
  <c r="DI73" i="3" s="1"/>
  <c r="DG73" i="3"/>
  <c r="DE73" i="3"/>
  <c r="CX73" i="3"/>
  <c r="CW73" i="3"/>
  <c r="CV35" i="3"/>
  <c r="P35" i="3"/>
  <c r="O1" i="3" s="1"/>
  <c r="P68" i="3"/>
  <c r="CV68" i="3"/>
  <c r="DH25" i="3"/>
  <c r="DI25" i="3" s="1"/>
  <c r="DG25" i="3"/>
  <c r="DF25" i="3"/>
  <c r="CX25" i="3"/>
  <c r="DE25" i="3"/>
  <c r="CW25" i="3"/>
  <c r="CV16" i="3"/>
  <c r="CV17" i="3"/>
  <c r="AC1" i="3"/>
  <c r="DE81" i="3"/>
  <c r="CX81" i="3"/>
  <c r="CW81" i="3"/>
  <c r="DH81" i="3"/>
  <c r="DI81" i="3" s="1"/>
  <c r="DF81" i="3"/>
  <c r="DG81" i="3"/>
  <c r="DH43" i="3"/>
  <c r="DI43" i="3" s="1"/>
  <c r="CW43" i="3"/>
  <c r="DF43" i="3"/>
  <c r="DE43" i="3"/>
  <c r="CX43" i="3"/>
  <c r="DG43" i="3"/>
  <c r="DC41" i="3"/>
  <c r="CV33" i="3"/>
  <c r="CV6" i="3"/>
  <c r="DH42" i="3" l="1"/>
  <c r="DI42" i="3" s="1"/>
  <c r="CW42" i="3"/>
  <c r="DG42" i="3"/>
  <c r="DF42" i="3"/>
  <c r="DE42" i="3"/>
  <c r="CX42" i="3"/>
  <c r="DE82" i="3"/>
  <c r="CX82" i="3"/>
  <c r="CW82" i="3"/>
  <c r="DH82" i="3"/>
  <c r="DI82" i="3" s="1"/>
  <c r="DF82" i="3"/>
  <c r="DG82" i="3"/>
  <c r="DH33" i="3"/>
  <c r="DI33" i="3" s="1"/>
  <c r="DG33" i="3"/>
  <c r="CX33" i="3"/>
  <c r="CW33" i="3"/>
  <c r="DF33" i="3"/>
  <c r="DE33" i="3"/>
  <c r="DE59" i="3"/>
  <c r="CX59" i="3"/>
  <c r="CW59" i="3"/>
  <c r="DG59" i="3"/>
  <c r="DH59" i="3"/>
  <c r="DI59" i="3" s="1"/>
  <c r="DF59" i="3"/>
  <c r="P1" i="3"/>
  <c r="CX16" i="3"/>
  <c r="CW16" i="3"/>
  <c r="DG16" i="3"/>
  <c r="DF16" i="3"/>
  <c r="DH16" i="3"/>
  <c r="DI16" i="3" s="1"/>
  <c r="DE16" i="3"/>
  <c r="CX7" i="3"/>
  <c r="CW7" i="3"/>
  <c r="DH7" i="3"/>
  <c r="DI7" i="3" s="1"/>
  <c r="DG7" i="3"/>
  <c r="DE7" i="3"/>
  <c r="DF7" i="3"/>
  <c r="DH35" i="3"/>
  <c r="DI35" i="3" s="1"/>
  <c r="DF35" i="3"/>
  <c r="DE35" i="3"/>
  <c r="CX35" i="3"/>
  <c r="CW35" i="3"/>
  <c r="DG35" i="3"/>
  <c r="CX6" i="3"/>
  <c r="CW6" i="3"/>
  <c r="DF6" i="3"/>
  <c r="DH6" i="3"/>
  <c r="DI6" i="3" s="1"/>
  <c r="DG6" i="3"/>
  <c r="DE6" i="3"/>
  <c r="CX17" i="3"/>
  <c r="CW17" i="3"/>
  <c r="DF17" i="3"/>
  <c r="DH17" i="3"/>
  <c r="DI17" i="3" s="1"/>
  <c r="DG17" i="3"/>
  <c r="DE17" i="3"/>
  <c r="CX68" i="3"/>
  <c r="DD42" i="3" s="1"/>
  <c r="DH68" i="3"/>
  <c r="DI68" i="3" s="1"/>
  <c r="CW68" i="3"/>
  <c r="DG68" i="3"/>
  <c r="DE68" i="3"/>
  <c r="DF68" i="3"/>
  <c r="CX69" i="3"/>
  <c r="DH69" i="3"/>
  <c r="DI69" i="3" s="1"/>
  <c r="CW69" i="3"/>
  <c r="DG69" i="3"/>
  <c r="DF69" i="3"/>
  <c r="DE69" i="3"/>
  <c r="CW1" i="3" l="1"/>
  <c r="CV1" i="3"/>
  <c r="DD68" i="3"/>
  <c r="DD69" i="3"/>
  <c r="DD41" i="3"/>
  <c r="DD43" i="3"/>
</calcChain>
</file>

<file path=xl/sharedStrings.xml><?xml version="1.0" encoding="utf-8"?>
<sst xmlns="http://schemas.openxmlformats.org/spreadsheetml/2006/main" count="3388" uniqueCount="505">
  <si>
    <t>N</t>
  </si>
  <si>
    <t>ვალუტა</t>
  </si>
  <si>
    <t>მწარმოებელი ქვეყანა</t>
  </si>
  <si>
    <t>შესყიდვის ობიექტი</t>
  </si>
  <si>
    <t>სასაწყობო კოდი</t>
  </si>
  <si>
    <t>ტექ პარამეტრები/კატალოგის ნომერი</t>
  </si>
  <si>
    <t>ცალი</t>
  </si>
  <si>
    <t>RMG Copper (Qnty)</t>
  </si>
  <si>
    <t>RMG GOLD (Qnty)</t>
  </si>
  <si>
    <t>TOTAL</t>
  </si>
  <si>
    <t>286-2117</t>
  </si>
  <si>
    <t>232-0116</t>
  </si>
  <si>
    <t>6V-8360 </t>
  </si>
  <si>
    <t>3K-9770</t>
  </si>
  <si>
    <t>4K-0684 </t>
  </si>
  <si>
    <t>220-9130</t>
  </si>
  <si>
    <t>9N-4452</t>
  </si>
  <si>
    <t>107-3469</t>
  </si>
  <si>
    <t>114-0468</t>
  </si>
  <si>
    <t>9J-3657</t>
  </si>
  <si>
    <t>2J-3506</t>
  </si>
  <si>
    <t>5J-4773</t>
  </si>
  <si>
    <t>4T-3010</t>
  </si>
  <si>
    <t>169-4089</t>
  </si>
  <si>
    <t>232-0179</t>
  </si>
  <si>
    <t>232-0170</t>
  </si>
  <si>
    <t>264-2131</t>
  </si>
  <si>
    <t>4J-9058</t>
  </si>
  <si>
    <t>5P-8250</t>
  </si>
  <si>
    <t>2J-3507</t>
  </si>
  <si>
    <t>8E-4194 </t>
  </si>
  <si>
    <t>8E-4193 </t>
  </si>
  <si>
    <t>9W-4500</t>
  </si>
  <si>
    <t>331-5827</t>
  </si>
  <si>
    <t>135-9668</t>
  </si>
  <si>
    <t>3R-2299</t>
  </si>
  <si>
    <t>4F-4042</t>
  </si>
  <si>
    <t>2J-3507 </t>
  </si>
  <si>
    <t>8E-4193</t>
  </si>
  <si>
    <t>8E-4194</t>
  </si>
  <si>
    <t>6Y-5540  (2)</t>
  </si>
  <si>
    <t>4T-6381   (1)</t>
  </si>
  <si>
    <t>9W-2451 </t>
  </si>
  <si>
    <t>6Y-3394 </t>
  </si>
  <si>
    <t>8E-4743 </t>
  </si>
  <si>
    <t>8E-1848 </t>
  </si>
  <si>
    <t>475-5480</t>
  </si>
  <si>
    <t>222-1096</t>
  </si>
  <si>
    <t>222-1095</t>
  </si>
  <si>
    <t>220-9090</t>
  </si>
  <si>
    <t>161-8573</t>
  </si>
  <si>
    <t>5P-8248</t>
  </si>
  <si>
    <t>135-9294</t>
  </si>
  <si>
    <t>135-9295</t>
  </si>
  <si>
    <t>135-9296</t>
  </si>
  <si>
    <t>8T-9079</t>
  </si>
  <si>
    <t>6Y-5540 </t>
  </si>
  <si>
    <t>4T-6381 </t>
  </si>
  <si>
    <t>5P-8250 </t>
  </si>
  <si>
    <t>5D-9554</t>
  </si>
  <si>
    <t>3F-5108</t>
  </si>
  <si>
    <t>4K-0367</t>
  </si>
  <si>
    <t>TD16053047</t>
  </si>
  <si>
    <t>TD16053046</t>
  </si>
  <si>
    <t>TD16053045</t>
  </si>
  <si>
    <t>TD16053048</t>
  </si>
  <si>
    <t>B041802065</t>
  </si>
  <si>
    <t>B051632020</t>
  </si>
  <si>
    <t>7D-1577 </t>
  </si>
  <si>
    <t>2J-3506 </t>
  </si>
  <si>
    <t>5J-4773 </t>
  </si>
  <si>
    <t>195-7218 </t>
  </si>
  <si>
    <t>400/F0341</t>
  </si>
  <si>
    <t>400/F0345</t>
  </si>
  <si>
    <t>400/F0343</t>
  </si>
  <si>
    <t>826/00303</t>
  </si>
  <si>
    <t>826/00217</t>
  </si>
  <si>
    <t>1340/0701Z</t>
  </si>
  <si>
    <t>Unit</t>
  </si>
  <si>
    <t>TIP(კბილი)</t>
  </si>
  <si>
    <t>ADAPTER-TIP(მარჯვენა ღრძილი)</t>
  </si>
  <si>
    <t>BOLT(ჭანჭიკი)</t>
  </si>
  <si>
    <t>WASHER(საყელური)</t>
  </si>
  <si>
    <t>RETAINER(ჩამკეტი)</t>
  </si>
  <si>
    <t>Retainer(ჩამკეტი)</t>
  </si>
  <si>
    <t>PIN(თითი)</t>
  </si>
  <si>
    <t>EDGE-CUTTIG(შუა დანის პირი)</t>
  </si>
  <si>
    <t>NUT(ქანჩი)</t>
  </si>
  <si>
    <t>EDGE-CUTTIG(წინა დანის პირი  განაპირა)</t>
  </si>
  <si>
    <t>EDGE-CUTTIG(წინა დანის პირი შუათანა)</t>
  </si>
  <si>
    <t>BIT-END LH(მარცხენა დანა)</t>
  </si>
  <si>
    <t>BIT-END RH(მარჯვენა დანა)</t>
  </si>
  <si>
    <t>CUTTING EDGE(შუათანა დანა)</t>
  </si>
  <si>
    <t>EDGE-CUTTING(განაპირა დანა)</t>
  </si>
  <si>
    <t>SOLE(დამცავი)</t>
  </si>
  <si>
    <t>EDGE(განაპირა დანა)</t>
  </si>
  <si>
    <t>TIP-RIPPER(კლიკის კბილი)</t>
  </si>
  <si>
    <t>PROTECTOR(დამცავი)</t>
  </si>
  <si>
    <t>ADAPTER-TIP(მარცხენა ღრძილი)</t>
  </si>
  <si>
    <t>PLATE-WEAR(დამცავი)</t>
  </si>
  <si>
    <t>EDGE-SEGMENT(შუათანა დანა)</t>
  </si>
  <si>
    <t>EDGE-SEGMENT(განაპირა დანა მარჯვენა)</t>
  </si>
  <si>
    <t>EDGE-SEGMENT(განაპირა დანა მარცხენა)</t>
  </si>
  <si>
    <t>CUTTING EDGE(დანის პირი)</t>
  </si>
  <si>
    <t>CUTTING EDGE(მარცხენა დანა)</t>
  </si>
  <si>
    <t>CUTTING EDGE(ცენტრალური დანა)</t>
  </si>
  <si>
    <t>CUTTING EDGE(მარჯვენა დანა)</t>
  </si>
  <si>
    <t>EDGE-CUTTIG(დანის პირი)</t>
  </si>
  <si>
    <t>SHANK(ბოლოვანა-თათი)</t>
  </si>
  <si>
    <t>BIT-RIGHT</t>
  </si>
  <si>
    <t>EDGE-CUTTING</t>
  </si>
  <si>
    <t>BIT-LEFT</t>
  </si>
  <si>
    <t>BOLT</t>
  </si>
  <si>
    <t>NUT</t>
  </si>
  <si>
    <t>01761</t>
  </si>
  <si>
    <t>01763</t>
  </si>
  <si>
    <t>01762</t>
  </si>
  <si>
    <t>08560</t>
  </si>
  <si>
    <t>მტვირთავი  LOD.  Cat. 988G №406</t>
  </si>
  <si>
    <t>ექსკავატორი  CATERPILLAR 345C №300</t>
  </si>
  <si>
    <t>ექსკავატორი  Doosan  DX340LCA №311-312 2-რი ერთ.</t>
  </si>
  <si>
    <t>ექსკავატორი  Doosan  DX300LCA №304-305  2-რი ერთ.</t>
  </si>
  <si>
    <t>გრეიდერი GRADER САТ140К   №801-804  2-ერთ</t>
  </si>
  <si>
    <t xml:space="preserve">ექსკავატორი Екс.  HITACHI 870 №302  </t>
  </si>
  <si>
    <t>ექსკავატორი Екс.  HITACHI 490 №314,315,316,317,318,319,  6-სი ერთ.</t>
  </si>
  <si>
    <t>ბულდოზერი CAT-D8R №502, 504   2-მი ერთ.</t>
  </si>
  <si>
    <t>ბულდოზერი DOZ. Caterpillar-834K №500-501 2-რი ერთ.</t>
  </si>
  <si>
    <t>ბულდოზერი CAT-D8R №509, 510, 511, 514, 515   3-მი ერთ.</t>
  </si>
  <si>
    <t>მტვირთავი  LOD.  Cat. 966L №411, 412,  413  3-მი ერთ.</t>
  </si>
  <si>
    <t>ბულდოზერი DOZ. Caterpillar D8T №512</t>
  </si>
  <si>
    <t>გრეიდერი GRADER САТ140Н  №803</t>
  </si>
  <si>
    <t>ბულდოზერი DOZ. SEM 816 №508</t>
  </si>
  <si>
    <t>გრეიდერი GRADER САТ140К №802</t>
  </si>
  <si>
    <t>სატვირთელა  JCB 3CX  №600</t>
  </si>
  <si>
    <t>ექსკავატორი  Doosan  DX340LCA №320</t>
  </si>
  <si>
    <t>ბულდოზერი SEM 816D  S/N  S8N01961  №513</t>
  </si>
  <si>
    <t>TB6001</t>
  </si>
  <si>
    <t>TB6002</t>
  </si>
  <si>
    <t>TB6003</t>
  </si>
  <si>
    <t>TB6004</t>
  </si>
  <si>
    <t>TB6005</t>
  </si>
  <si>
    <t>TB6006</t>
  </si>
  <si>
    <t>TB6007</t>
  </si>
  <si>
    <t>TB6008</t>
  </si>
  <si>
    <t>TB6009</t>
  </si>
  <si>
    <t>TB6010</t>
  </si>
  <si>
    <t>TB6011</t>
  </si>
  <si>
    <t>TB6012</t>
  </si>
  <si>
    <t>TB6013</t>
  </si>
  <si>
    <t>TB6014</t>
  </si>
  <si>
    <t>TB6015</t>
  </si>
  <si>
    <t>TB6016</t>
  </si>
  <si>
    <t>TB6017</t>
  </si>
  <si>
    <t>TB6018</t>
  </si>
  <si>
    <t>TB6019</t>
  </si>
  <si>
    <t>TB6020</t>
  </si>
  <si>
    <t>TB6021</t>
  </si>
  <si>
    <t>TB6022</t>
  </si>
  <si>
    <t>TB6023</t>
  </si>
  <si>
    <t>TB6024</t>
  </si>
  <si>
    <t>TB6025</t>
  </si>
  <si>
    <t>TB6026</t>
  </si>
  <si>
    <t>TB6027</t>
  </si>
  <si>
    <t>TB6028</t>
  </si>
  <si>
    <t>TB6029</t>
  </si>
  <si>
    <t>TB6030</t>
  </si>
  <si>
    <t>TB6031</t>
  </si>
  <si>
    <t>TB6032</t>
  </si>
  <si>
    <t>TB6033</t>
  </si>
  <si>
    <t>TB6034</t>
  </si>
  <si>
    <t>TB6035</t>
  </si>
  <si>
    <t>TB6036</t>
  </si>
  <si>
    <t>TB6037</t>
  </si>
  <si>
    <t>TB6038</t>
  </si>
  <si>
    <t>TB6039</t>
  </si>
  <si>
    <t>TB6040</t>
  </si>
  <si>
    <t>TB6041</t>
  </si>
  <si>
    <t>TB6042</t>
  </si>
  <si>
    <t>TB6043</t>
  </si>
  <si>
    <t>TB6044</t>
  </si>
  <si>
    <t>TB6045</t>
  </si>
  <si>
    <t>TB6046</t>
  </si>
  <si>
    <t>TB6047</t>
  </si>
  <si>
    <t>TB6048</t>
  </si>
  <si>
    <t>TB6049</t>
  </si>
  <si>
    <t>TB6050</t>
  </si>
  <si>
    <t>TB6051</t>
  </si>
  <si>
    <t>TB6052</t>
  </si>
  <si>
    <t>TB6053</t>
  </si>
  <si>
    <t>TB6054</t>
  </si>
  <si>
    <t>TB6055</t>
  </si>
  <si>
    <t>TB6056</t>
  </si>
  <si>
    <t>TB6057</t>
  </si>
  <si>
    <t>TB6058</t>
  </si>
  <si>
    <t>TB6059</t>
  </si>
  <si>
    <t>TB6060</t>
  </si>
  <si>
    <t>TB6061</t>
  </si>
  <si>
    <t>TB6062</t>
  </si>
  <si>
    <t>TB6063</t>
  </si>
  <si>
    <t>TB6064</t>
  </si>
  <si>
    <t>TB6065</t>
  </si>
  <si>
    <t>TB6066</t>
  </si>
  <si>
    <t>TB6067</t>
  </si>
  <si>
    <t>TB6068</t>
  </si>
  <si>
    <t>TB6069</t>
  </si>
  <si>
    <t>TB6070</t>
  </si>
  <si>
    <t>TB6071</t>
  </si>
  <si>
    <t>TB6072</t>
  </si>
  <si>
    <t>TB6073</t>
  </si>
  <si>
    <t>TB6074</t>
  </si>
  <si>
    <t>TB6075</t>
  </si>
  <si>
    <t>TB6076</t>
  </si>
  <si>
    <t>TB6077</t>
  </si>
  <si>
    <t>TB6078</t>
  </si>
  <si>
    <t>TB6079</t>
  </si>
  <si>
    <t>TB6080</t>
  </si>
  <si>
    <t>TB6081</t>
  </si>
  <si>
    <t>TB6082</t>
  </si>
  <si>
    <t>TB6083</t>
  </si>
  <si>
    <t>TB6084</t>
  </si>
  <si>
    <t>TB6085</t>
  </si>
  <si>
    <t>TB6086</t>
  </si>
  <si>
    <t>TB6087</t>
  </si>
  <si>
    <t>TB6088</t>
  </si>
  <si>
    <t>TB6089</t>
  </si>
  <si>
    <t>TB6090</t>
  </si>
  <si>
    <t>TB6091</t>
  </si>
  <si>
    <t>TB6092</t>
  </si>
  <si>
    <t>TB6093</t>
  </si>
  <si>
    <t>TB6094</t>
  </si>
  <si>
    <t>TB6095</t>
  </si>
  <si>
    <t>TB6096</t>
  </si>
  <si>
    <t>მიწოდების ვადა</t>
  </si>
  <si>
    <t>ID</t>
  </si>
  <si>
    <t>ტექნიკის მონაცემები</t>
  </si>
  <si>
    <t>ETESA ჯამური ღირებულება</t>
  </si>
  <si>
    <t>ETESA ერთეულის ღირებულება  EUR w/o VAT</t>
  </si>
  <si>
    <t>Spain</t>
  </si>
  <si>
    <t>Etesa Part number</t>
  </si>
  <si>
    <t>წონები(KG)</t>
  </si>
  <si>
    <t>150 დღე</t>
  </si>
  <si>
    <t>BYG ერთეულის ღირებულება  EUR w/o VAT</t>
  </si>
  <si>
    <t>BYG ჯამური ღირებულება</t>
  </si>
  <si>
    <t>BYG Part number</t>
  </si>
  <si>
    <t>Cohidrex ერთეულის ღირებულება  EUR w/o VAT</t>
  </si>
  <si>
    <t>Cohidrex ჯამური ღირებულება</t>
  </si>
  <si>
    <t>TEGETA Cohidrex ერთეულის ღირებულება  EUR w/o VAT</t>
  </si>
  <si>
    <t>TEGETA Cohidrex ჯამური ღირებულება</t>
  </si>
  <si>
    <t>TEGETA Cohidrex Part number</t>
  </si>
  <si>
    <t>TEGETA ITR ერთეულის ღირებულება  EUR w/o VAT</t>
  </si>
  <si>
    <t>TEGETA ITR ჯამური ღირებულება</t>
  </si>
  <si>
    <t>TEGETA ITR Part number</t>
  </si>
  <si>
    <t>წონები (KG)</t>
  </si>
  <si>
    <t>USA CAT</t>
  </si>
  <si>
    <t>ITALY ITR</t>
  </si>
  <si>
    <t>CHINA SEM</t>
  </si>
  <si>
    <t>UK JCB</t>
  </si>
  <si>
    <t>60 Days</t>
  </si>
  <si>
    <t>90 Days</t>
  </si>
  <si>
    <t>30 Days</t>
  </si>
  <si>
    <t>75 Days</t>
  </si>
  <si>
    <t>120 Days</t>
  </si>
  <si>
    <t>50 Days</t>
  </si>
  <si>
    <t>180 Days</t>
  </si>
  <si>
    <t>IN STOCK</t>
  </si>
  <si>
    <t>SPAIN</t>
  </si>
  <si>
    <t>COHIDREX/TRASTEEL</t>
  </si>
  <si>
    <t xml:space="preserve"> Cohidrex Part number</t>
  </si>
  <si>
    <t>120 დღე</t>
  </si>
  <si>
    <t>T-1027</t>
  </si>
  <si>
    <t>T-1072</t>
  </si>
  <si>
    <t>T-1062</t>
  </si>
  <si>
    <t>T-1076</t>
  </si>
  <si>
    <t>T-1063</t>
  </si>
  <si>
    <t>T-1073</t>
  </si>
  <si>
    <t>T-1060</t>
  </si>
  <si>
    <t>T-1011</t>
  </si>
  <si>
    <t>T-1034</t>
  </si>
  <si>
    <t>T-1026</t>
  </si>
  <si>
    <t>T-1003</t>
  </si>
  <si>
    <t>T-1059</t>
  </si>
  <si>
    <t>T-1070</t>
  </si>
  <si>
    <t>Q170 ED</t>
  </si>
  <si>
    <t>Q170PN</t>
  </si>
  <si>
    <t>Q130 ED</t>
  </si>
  <si>
    <t>Q130PN</t>
  </si>
  <si>
    <t>7D-1577 boron</t>
  </si>
  <si>
    <t>Q90 AR</t>
  </si>
  <si>
    <t>Q80/90/100 PN</t>
  </si>
  <si>
    <t>X-3045RC</t>
  </si>
  <si>
    <t>Q110 ED</t>
  </si>
  <si>
    <t>6Y-5540</t>
  </si>
  <si>
    <t>222-1096 for loader</t>
  </si>
  <si>
    <t>222-1095 for loader</t>
  </si>
  <si>
    <t>4T-6381</t>
  </si>
  <si>
    <t>4T3010</t>
  </si>
  <si>
    <t>Q110EX-RH</t>
  </si>
  <si>
    <t>MIN</t>
  </si>
  <si>
    <t>მინიმალური ფასის მქონე კომპანია</t>
  </si>
  <si>
    <t>Min ჯამი</t>
  </si>
  <si>
    <t>min ფასზე პოზიციები</t>
  </si>
  <si>
    <t>პოზიცია</t>
  </si>
  <si>
    <t>კომპანია</t>
  </si>
  <si>
    <t>Cohidrex</t>
  </si>
  <si>
    <t>BYG</t>
  </si>
  <si>
    <t>ETESA</t>
  </si>
  <si>
    <t>Tegeta Cohidrex</t>
  </si>
  <si>
    <t>Tegeta ITR</t>
  </si>
  <si>
    <t>რაოდენობა:</t>
  </si>
  <si>
    <t>ჯამი</t>
  </si>
  <si>
    <t>ბოლო შესყიდვა</t>
  </si>
  <si>
    <t>LPP</t>
  </si>
  <si>
    <t>Proc</t>
  </si>
  <si>
    <t>ტრანსპორტირება</t>
  </si>
  <si>
    <t>ტრანსპორტირების ღირებულება</t>
  </si>
  <si>
    <t>ტონა</t>
  </si>
  <si>
    <t>PB-943</t>
  </si>
  <si>
    <t>0-254</t>
  </si>
  <si>
    <t>NP-100</t>
  </si>
  <si>
    <t>PB-803</t>
  </si>
  <si>
    <t>NP-114</t>
  </si>
  <si>
    <t>0-320</t>
  </si>
  <si>
    <t>NP-190</t>
  </si>
  <si>
    <t>PB-324</t>
  </si>
  <si>
    <t>S2299</t>
  </si>
  <si>
    <t>PB-742</t>
  </si>
  <si>
    <t>PB-510</t>
  </si>
  <si>
    <t>NP-158</t>
  </si>
  <si>
    <t>PB-798</t>
  </si>
  <si>
    <t>0-219</t>
  </si>
  <si>
    <t>K170GD</t>
  </si>
  <si>
    <t>K170PN</t>
  </si>
  <si>
    <t>K130ED</t>
  </si>
  <si>
    <t>K130 PN</t>
  </si>
  <si>
    <t>K90ED</t>
  </si>
  <si>
    <t>K8090100PN</t>
  </si>
  <si>
    <t>K100GD</t>
  </si>
  <si>
    <t>K90LLH-3236</t>
  </si>
  <si>
    <t>K90LRH-3236</t>
  </si>
  <si>
    <t>M-20050</t>
  </si>
  <si>
    <t>9F-5124</t>
  </si>
  <si>
    <t>K110RLH-60</t>
  </si>
  <si>
    <t xml:space="preserve">                5910-ELEMENTOS PARA TRACCION Y EXCAVACION S.A.</t>
  </si>
  <si>
    <t xml:space="preserve">                5488-MPS EUROPE SRL</t>
  </si>
  <si>
    <t xml:space="preserve">                5920-BYG SAU</t>
  </si>
  <si>
    <t xml:space="preserve">                5911-COHIDREX</t>
  </si>
  <si>
    <t xml:space="preserve">                4983-ბასა გრუპ შპს</t>
  </si>
  <si>
    <t>Страна производитель</t>
  </si>
  <si>
    <t>Турция</t>
  </si>
  <si>
    <t xml:space="preserve">Andoks İş Makineleri Metal Sanayi Tic. Ltd. Şti. </t>
  </si>
  <si>
    <t>15 дней</t>
  </si>
  <si>
    <t>Andoks İş Makineleri Metal Sanayi  ერთეულის ღირებულება ჯამი</t>
  </si>
  <si>
    <t>Andoks İş Makineleri Metal Sanayi  ერთეულის ღირებულება EXW Turkey EUR</t>
  </si>
  <si>
    <t>60-90 დღე</t>
  </si>
  <si>
    <t>Makinas ერთეულის ღირებულება ჯამი</t>
  </si>
  <si>
    <t xml:space="preserve">Makinas  ერთეულის ღირებულება EUR </t>
  </si>
  <si>
    <t>იტალია</t>
  </si>
  <si>
    <t>OR</t>
  </si>
  <si>
    <t>ITR</t>
  </si>
  <si>
    <t>დდგ</t>
  </si>
  <si>
    <t>Doosan ერთ.ღირებულება ევრო DDP Tbilisi</t>
  </si>
  <si>
    <t>Doosan ჯამი EUR DDP Tbilisi ჯამი</t>
  </si>
  <si>
    <t>მწარმოებელი ქარხანა</t>
  </si>
  <si>
    <t xml:space="preserve">სამხ. კორეა ან ჩინეთი </t>
  </si>
  <si>
    <t>სამხ. კორეა</t>
  </si>
  <si>
    <t>ESCO corportaion</t>
  </si>
  <si>
    <t>6 თვე</t>
  </si>
  <si>
    <t>ჯამური ღირებულება  Elit motors  DDP</t>
  </si>
  <si>
    <t>ჩინეთი</t>
  </si>
  <si>
    <t>საშუალოდ 100 დღე</t>
  </si>
  <si>
    <t>ერთეულის ღირებულება  Hydrofleks  EUR exl vat</t>
  </si>
  <si>
    <t>ჯამური ღირებულება Hydrofleks EUR excl vat</t>
  </si>
  <si>
    <t>ერთეულის ღირებულება Elit Motors DDp (excl vAT)</t>
  </si>
  <si>
    <t>CPS Georgia ერთ.ღირებულება ევრო DDP Tbilisi (excl vat) EUR</t>
  </si>
  <si>
    <t xml:space="preserve">CPS Georgia ერთ.ღირებულება EUR DDP Tbilisi ჯამი excl vat  </t>
  </si>
  <si>
    <t>2 თვე</t>
  </si>
  <si>
    <t>შეკვეთის ნომერი</t>
  </si>
  <si>
    <t>რაოდენობა</t>
  </si>
  <si>
    <t>განზომილება</t>
  </si>
  <si>
    <t>კომპლექტი</t>
  </si>
  <si>
    <t>ერთ.ფასი  (წარმოდგენილი უნდა იყოს დღგ-ის გარეშე)</t>
  </si>
  <si>
    <t xml:space="preserve">სახრახნისების ნაკრები, 5ნაჭრ  </t>
  </si>
  <si>
    <t xml:space="preserve">დარტყმითი სახრახნისების ნაკრები, 6ნაჭრ  </t>
  </si>
  <si>
    <t xml:space="preserve">სახელური თავაკის (ტრეშოტკით) 1/2" </t>
  </si>
  <si>
    <t xml:space="preserve">სახელური თავაკის (ტრეშოტკით) პატარა </t>
  </si>
  <si>
    <t xml:space="preserve">რგოლის მოსახ ბრტყელტუჩების ნაკრები, 4ნაჭ </t>
  </si>
  <si>
    <t>ვარსკვლავა ქანჩის გას. ნაკრები, 9 ნაჭრ</t>
  </si>
  <si>
    <t>ბრტყელტუჩების ნაკრები, 4ნაჭრ</t>
  </si>
  <si>
    <t>ექვსწახნაგა ქანჩის გას. ნაკრები, 9 ნაჭრ</t>
  </si>
  <si>
    <t>სარჭის ამოსხრახნი სამარ ნაკრ 1/8"-9/16"</t>
  </si>
  <si>
    <t>მოქლონის პისტოლეტი (კომპლ მოქლონებით)</t>
  </si>
  <si>
    <t>დინამომეტრ ქანჩ გასაღები, 70-350ნმ, 1/2"</t>
  </si>
  <si>
    <t>რკინის ხერხი</t>
  </si>
  <si>
    <t>დასარტყმელი დაღების (შრიფტი) ნაკრები</t>
  </si>
  <si>
    <t xml:space="preserve">ფოლადის მაკრატელი </t>
  </si>
  <si>
    <t>ტვირთის სასაბმელი მოსაჭიმი ღვედი 6ტ-10ტx10მ</t>
  </si>
  <si>
    <t>ტვირთის სასაბმელი მოსაჭიმი ღვედი 2ტx10მ</t>
  </si>
  <si>
    <t>სამტვრევების ნაკრები</t>
  </si>
  <si>
    <t xml:space="preserve">საკისრის მოსახს სამარჯვი 30-75მმ </t>
  </si>
  <si>
    <t xml:space="preserve">სახსნელი სამარჯვი, 3 სატაცით, 4"  </t>
  </si>
  <si>
    <t xml:space="preserve">სახსნელი სამარჯვი, 3 სატაცით, 3"  </t>
  </si>
  <si>
    <t xml:space="preserve">ელასტიური მაგნიტი 14x23"   </t>
  </si>
  <si>
    <t>თავაკების ნაკრები სახელურით,1/2", 12ნაჭრ</t>
  </si>
  <si>
    <t xml:space="preserve">რეზინის ჩაქუჩი  </t>
  </si>
  <si>
    <t xml:space="preserve">სახრახნისების (ზუსტი) ნაკრები, 7 ნაჭრ </t>
  </si>
  <si>
    <t>ლითონის ჯაგრისი</t>
  </si>
  <si>
    <t xml:space="preserve">ვარსკვ და ექვსწახნაგა თავაკ ნაკრ 12 ნაჭრ  </t>
  </si>
  <si>
    <t>სახრახნისების ნაკრები, 10 ნაჭრ</t>
  </si>
  <si>
    <t>საკვნეტელა დიაგონალური 6"</t>
  </si>
  <si>
    <t>მინიატურული ძალაყინების ნაკრები</t>
  </si>
  <si>
    <t>სამტვრევი 18x125მმ</t>
  </si>
  <si>
    <t>ავტომობილის სალონის ინსტრ. ნაკრები</t>
  </si>
  <si>
    <t>ქანჩის გასაღები (მულტიპლიკატორი)  1ინჩი (დიდ გალოვკაზე</t>
  </si>
  <si>
    <t>ქანჩის გას. დასარტყმელი (წამოსაცმ) 70მმ</t>
  </si>
  <si>
    <t>კომბინირებული ქანჩის გას. ნაკრ, 16ნაჭრ</t>
  </si>
  <si>
    <t xml:space="preserve">კომბ. ქანჩის გასაღები  N 8   </t>
  </si>
  <si>
    <t xml:space="preserve">კომბ. ქანჩის გასაღები  N10  </t>
  </si>
  <si>
    <t xml:space="preserve">კომბ. ქანჩის გასაღები  N12  </t>
  </si>
  <si>
    <t xml:space="preserve">კომბ. ქანჩის გასაღები  N13  </t>
  </si>
  <si>
    <t xml:space="preserve">კომბ. ქანჩის გასაღები  N14 </t>
  </si>
  <si>
    <t xml:space="preserve">კომბ. ქანჩის გასაღები  N15  </t>
  </si>
  <si>
    <t xml:space="preserve">კომბ. ქანჩის გასაღები  N16  </t>
  </si>
  <si>
    <t xml:space="preserve">კომბ. ქანჩის გასაღები  N17  </t>
  </si>
  <si>
    <t xml:space="preserve">კომბ. ქანჩის გასაღები  N18  </t>
  </si>
  <si>
    <t xml:space="preserve">კომბ. ქანჩის გასაღები  N19  </t>
  </si>
  <si>
    <t xml:space="preserve">კომბ. ქანჩის გასაღები  N21  </t>
  </si>
  <si>
    <t xml:space="preserve">კომბ. ქანჩის გასაღები  N22  </t>
  </si>
  <si>
    <t xml:space="preserve">კომბ. ქანჩის გასაღები  N24  </t>
  </si>
  <si>
    <t xml:space="preserve">კომბ. ქანჩის გასაღები  N27  </t>
  </si>
  <si>
    <t xml:space="preserve">კომბ. ქანჩის გასაღები  N30  </t>
  </si>
  <si>
    <t xml:space="preserve">კომბ. ქანჩის გასაღები  N32  </t>
  </si>
  <si>
    <t xml:space="preserve">თავაკი (თორმეტწახნაგა მოკლ  ) 1/2", 10მმ  </t>
  </si>
  <si>
    <t xml:space="preserve">თავაკი (თორმეტწახნაგა  მოკლე) 1/2", 11მმ  </t>
  </si>
  <si>
    <t xml:space="preserve">თავაკი (თორმეტწახნაგა მოკლე) 1/2", 12მმ  </t>
  </si>
  <si>
    <t xml:space="preserve">თავაკი (თორმეტწახნაგა მოკლე) 1/2", 13მმ  </t>
  </si>
  <si>
    <t xml:space="preserve">თავაკი (თორმეტწახნაგა მოკლე) 1/2", 14მმ  </t>
  </si>
  <si>
    <t xml:space="preserve">თავაკი (თორმეტწახნაგა მოკლე) 1/2", 15მმ  </t>
  </si>
  <si>
    <t xml:space="preserve">თავაკი (თორმეტწახნაგა მოკლე) 1/2", 16მმ  </t>
  </si>
  <si>
    <t xml:space="preserve">თავაკი (თორმეტწახნაგა მოკლე) 1/2", 17მმ  </t>
  </si>
  <si>
    <t xml:space="preserve">თავაკი (თორმეტწახნაგა მოკლე) 1/2", 18მმ  </t>
  </si>
  <si>
    <t xml:space="preserve">თავაკი (თორმეტწახნაგა მოკლე) 1/2", 19მმ  </t>
  </si>
  <si>
    <t xml:space="preserve">თავაკი (თორმეტწახნაგა მოკლე) 1/2", 20მმ  </t>
  </si>
  <si>
    <t xml:space="preserve">თავაკი (თორმეტწახნაგა მოკლე) 1/2", 21მმ  </t>
  </si>
  <si>
    <t xml:space="preserve">თავაკი (თორმეტწახნაგა მოკლე) 1/2", 22მმ  </t>
  </si>
  <si>
    <t xml:space="preserve">თავაკი (თორმეტწახნაგა მოკლე) 1/2", 23მმ  </t>
  </si>
  <si>
    <t xml:space="preserve">თავაკი (თორმეტწახნაგა მოკლე) 1/2", 24მმ  </t>
  </si>
  <si>
    <t>შეყიდვის ობიექტი</t>
  </si>
  <si>
    <t>04185</t>
  </si>
  <si>
    <t>17948</t>
  </si>
  <si>
    <t>31696</t>
  </si>
  <si>
    <t>12268</t>
  </si>
  <si>
    <t>03925</t>
  </si>
  <si>
    <t>02821</t>
  </si>
  <si>
    <t>08330</t>
  </si>
  <si>
    <t>09877</t>
  </si>
  <si>
    <t>08987</t>
  </si>
  <si>
    <t>15029</t>
  </si>
  <si>
    <t>08546</t>
  </si>
  <si>
    <t>11558</t>
  </si>
  <si>
    <t>03989</t>
  </si>
  <si>
    <t>28937</t>
  </si>
  <si>
    <t>03916</t>
  </si>
  <si>
    <t>32580</t>
  </si>
  <si>
    <t>32581</t>
  </si>
  <si>
    <t>01871</t>
  </si>
  <si>
    <t>02695</t>
  </si>
  <si>
    <t>32319</t>
  </si>
  <si>
    <t>05350</t>
  </si>
  <si>
    <t>02697</t>
  </si>
  <si>
    <t>04009</t>
  </si>
  <si>
    <t>32499</t>
  </si>
  <si>
    <t>14279</t>
  </si>
  <si>
    <t>23629</t>
  </si>
  <si>
    <t>03905</t>
  </si>
  <si>
    <t>09643</t>
  </si>
  <si>
    <t>25086</t>
  </si>
  <si>
    <t>18574</t>
  </si>
  <si>
    <t>16521</t>
  </si>
  <si>
    <t>18992</t>
  </si>
  <si>
    <t>18993</t>
  </si>
  <si>
    <t>18529</t>
  </si>
  <si>
    <t>18651</t>
  </si>
  <si>
    <t>25090</t>
  </si>
  <si>
    <t>25396</t>
  </si>
  <si>
    <t>04086</t>
  </si>
  <si>
    <t>12021</t>
  </si>
  <si>
    <t>12022</t>
  </si>
  <si>
    <t>08999</t>
  </si>
  <si>
    <t>08998</t>
  </si>
  <si>
    <t>15035</t>
  </si>
  <si>
    <t>15036</t>
  </si>
  <si>
    <t>08335</t>
  </si>
  <si>
    <t>08336</t>
  </si>
  <si>
    <t>08337</t>
  </si>
  <si>
    <t>01473</t>
  </si>
  <si>
    <t>08338</t>
  </si>
  <si>
    <t>01474</t>
  </si>
  <si>
    <t>08339</t>
  </si>
  <si>
    <t>08340</t>
  </si>
  <si>
    <t>08341</t>
  </si>
  <si>
    <t>08342</t>
  </si>
  <si>
    <t>058-22 ZG(Copper)</t>
  </si>
  <si>
    <t xml:space="preserve">ხელის ინსტრუმენტების ნაკრები </t>
  </si>
  <si>
    <t>საგარნტიო პირობა</t>
  </si>
  <si>
    <t>მწარმოებელი ბრენდი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</si>
</sst>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-2]\ * #,##0.00_);_([$€-2]\ * \(#,##0.00\);_([$€-2]\ * &quot;-&quot;??_);_(@_)"/>
    <numFmt numFmtId="167" formatCode="[$$-409]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rgb="FF212529"/>
      <name val="GothamMedium"/>
    </font>
    <font>
      <sz val="11"/>
      <color rgb="FF212529"/>
      <name val="DejaVu Sans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DejaVu Sans"/>
      <family val="2"/>
      <charset val="204"/>
    </font>
    <font>
      <sz val="11"/>
      <name val="DejaVu Sans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0" borderId="0"/>
    <xf numFmtId="0" fontId="6" fillId="0" borderId="0"/>
    <xf numFmtId="167" fontId="5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66" fontId="0" fillId="0" borderId="0" xfId="0" applyNumberFormat="1"/>
    <xf numFmtId="166" fontId="1" fillId="2" borderId="2" xfId="0" applyNumberFormat="1" applyFont="1" applyFill="1" applyBorder="1" applyAlignment="1">
      <alignment horizontal="center" vertical="center" wrapText="1"/>
    </xf>
    <xf numFmtId="166" fontId="2" fillId="0" borderId="0" xfId="0" applyNumberFormat="1" applyFont="1"/>
    <xf numFmtId="0" fontId="2" fillId="0" borderId="0" xfId="0" applyFont="1"/>
    <xf numFmtId="165" fontId="0" fillId="0" borderId="0" xfId="1" applyFont="1"/>
    <xf numFmtId="166" fontId="0" fillId="0" borderId="0" xfId="1" applyNumberFormat="1" applyFont="1"/>
    <xf numFmtId="164" fontId="0" fillId="0" borderId="0" xfId="2" applyFont="1"/>
    <xf numFmtId="166" fontId="0" fillId="0" borderId="0" xfId="2" applyNumberFormat="1" applyFont="1"/>
    <xf numFmtId="0" fontId="0" fillId="0" borderId="0" xfId="0" applyNumberFormat="1"/>
    <xf numFmtId="166" fontId="0" fillId="0" borderId="0" xfId="3" applyNumberFormat="1" applyFont="1"/>
    <xf numFmtId="165" fontId="0" fillId="0" borderId="0" xfId="0" applyNumberFormat="1"/>
    <xf numFmtId="0" fontId="4" fillId="3" borderId="2" xfId="4" applyBorder="1" applyAlignment="1">
      <alignment horizontal="center" vertical="center" wrapText="1"/>
    </xf>
    <xf numFmtId="166" fontId="4" fillId="3" borderId="0" xfId="4" applyNumberFormat="1"/>
    <xf numFmtId="0" fontId="4" fillId="3" borderId="0" xfId="4"/>
    <xf numFmtId="9" fontId="4" fillId="3" borderId="0" xfId="4" applyNumberFormat="1"/>
    <xf numFmtId="165" fontId="1" fillId="2" borderId="2" xfId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6" fontId="1" fillId="2" borderId="2" xfId="1" applyNumberFormat="1" applyFont="1" applyFill="1" applyBorder="1" applyAlignment="1">
      <alignment horizontal="center" vertical="center" wrapText="1"/>
    </xf>
    <xf numFmtId="166" fontId="0" fillId="0" borderId="0" xfId="1" applyNumberFormat="1" applyFont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4" borderId="3" xfId="4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0" fillId="4" borderId="3" xfId="4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0" fillId="0" borderId="3" xfId="0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49" fontId="14" fillId="4" borderId="3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49" fontId="14" fillId="4" borderId="3" xfId="0" applyNumberFormat="1" applyFont="1" applyFill="1" applyBorder="1" applyAlignment="1">
      <alignment horizontal="center"/>
    </xf>
    <xf numFmtId="49" fontId="10" fillId="4" borderId="3" xfId="4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</cellXfs>
  <cellStyles count="8">
    <cellStyle name="Comma" xfId="1" builtinId="3"/>
    <cellStyle name="Currency" xfId="2" builtinId="4"/>
    <cellStyle name="Neutral" xfId="4" builtinId="28"/>
    <cellStyle name="Normal" xfId="0" builtinId="0"/>
    <cellStyle name="Percent" xfId="3" builtinId="5"/>
    <cellStyle name="Обычный 2" xfId="7" xr:uid="{C3EF788B-7148-4E43-B4D3-8A71CB07734F}"/>
    <cellStyle name="Обычный 7 2 2" xfId="6" xr:uid="{14B42087-B5E1-4A30-884E-CF057B180727}"/>
    <cellStyle name="Обычный_Darasun Capex Att 3 (v. 13.10.06)" xfId="5" xr:uid="{B2DCCC4E-7B20-4961-B861-A1FCAF8BA3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0A603699-2385-4E43-A7BC-828B909AE98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99CA0CC3-3C16-423F-86F4-D2557DB6C3B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AA249E74-CB8E-43F9-9CB1-7DD1CB18337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71E7C3B9-3C92-4FF2-9EBD-003D688F239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9A057D36-1E90-4BE0-B540-6263DD44B39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FF038443-F02A-473B-951A-DC8F9BB2763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CD30C19D-252D-4151-8D02-E8468568703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273D1920-3011-4470-A72F-1D227F42950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2C330B41-1715-429C-8E9F-2D7FE4C23A4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1838770C-7DEF-4779-A6CB-4064FFF6567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5851BD3D-3FBB-4EDE-AF14-40646C112B5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EB60CA8C-4E9A-4D1C-BF44-92EB711864A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0D7A654C-E7AF-4B67-9A0F-C9305A1D557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6A2A267D-630D-4E4A-B8F2-D589ED337F7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AF14C3BE-C9CF-45C9-90F3-92EC0236A22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4FAE302A-1A37-4858-8BE1-D09CDC37A7A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2B1422BD-160F-4E0F-BCA4-43EE40A3C94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74C186DF-25FA-4038-89AB-8D022E542C9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6A25554E-70CB-438C-BA93-E7F5F172844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604DD324-9E6B-4A2D-8F86-250668B36E7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CAE99729-DD33-453A-A21E-718198E064C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869C23DD-7D83-446C-859B-7F88202E335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66D744FE-B4CB-40F5-BCF1-444F82A63CF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8356827E-E8A6-4678-9ADE-DC8307555BE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481B3D86-225A-42A1-9203-79103B62072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293BD11C-EA95-4E16-A4EC-C71A46DD3BC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F969D6BA-2209-4093-B542-10609BC5A17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91C993C8-7B0D-455B-A69A-183A76824D2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A85619B9-978A-4311-AB59-18E25E22100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CD33CE5E-8755-406B-A73F-304EC3157CA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D7A2C3C3-2723-414A-841C-37DD37387CC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2B67A1C6-8063-4CB3-8EBF-380B1BC973B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821A1760-6410-4DC3-84BC-00820FD58CD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75B1A133-35F0-44F6-8019-91A609DE7C4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398077ED-C444-4E8F-B183-F4BBE5EB57D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DEDE89EA-4671-488E-B79A-2A442830675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AA3270E3-B661-4948-A160-83AE24E79ED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B8104466-6730-44F6-A5FC-2D1CEB03E61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8833CBB8-A643-4E68-BCE4-6075426CEFF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5D6BA77B-939E-444A-81FB-72D036FF7F5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D26F6FE9-3094-42FC-83B5-9ED855A12BA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6A1CAE4E-DC04-4811-B480-55A034589D6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D6C03A5A-D244-41AD-82B9-817F483C754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20C8C23C-F9C9-458C-BDF2-EE7C861556C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6C5D24B3-343F-403D-811C-72AE1B08709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9CBD893F-FC36-4578-9597-353705076FD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7607FBAE-5D7E-474C-AD9D-111D8B6B560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3DCEAA2A-E0FF-4B6F-9B9A-568C76E421F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26A21B46-EE5B-4328-8D1A-2EAE2F7265E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83D52417-BDEF-4B7C-96BB-187B5B0B16C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E9FD5174-9D0D-4BAC-8BE3-63C6FA21AEC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61F08CC7-1751-49D5-B38C-75007B1CCC0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1CBB8EB2-63AA-4F90-BDF2-3E843781227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B96DD760-AEA3-4692-9792-F64CE3B6DFB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48B88C07-5B3D-45D6-942B-33E11ABDE0B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4D850B57-6D5B-4346-9CA1-AD6A20CB7DB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A6CF63C1-0C8A-4E2F-A934-B081263DA24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6CC15197-7DB3-4D86-929E-60B81CC036A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F0983AF4-68BB-4A44-A6C3-282330648A4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C5F1BE92-D1DC-47C7-AB52-A8FBEF2B236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70F415C5-F5F1-4D3E-9C4F-A058DE836A3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DCD907CE-15E4-41F1-AA21-88958DC1B17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E74F4C26-A920-4FE9-AA1F-36EAA52E4CA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B439F92-18D7-43A5-A2DB-EA2ED513BF3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9A011CC7-C702-4FBC-8E92-C5C5BBAE3B5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F97DF6D-B9F8-4611-A7C1-317DBDD2437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C3D9F0FD-4365-4F50-8792-C72DD19B867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C923368-635E-4D2E-ABF6-D5D2CAD7332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999C8D69-D40B-4489-99FC-4D88BA3F9F8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39365B1B-2B0D-469B-B961-8A49597E481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5E11163E-6F58-40EB-870B-3AB79C639AF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CD883760-C4F8-42C0-A0AD-D5B15E14C5A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7D09C6C8-69E9-4194-BF99-A738BE9FB2B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DC9DFF8A-B4E0-40D4-ABF4-C9B7791B0EB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3B3466F7-B8AC-4C07-959C-8C688EA3378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23831E60-D4D6-43AD-B5EF-ACEA582ACF4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ECBBDD86-0600-4D67-AEB6-0BCA8F5401F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AB96644D-A3CD-4FA4-AE5A-157D5C2C843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E63191A6-CC18-44D3-BF2B-1D1FD10BFA4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9C49DEB3-5DED-438A-A51E-E85AB53B342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5BF23BC5-1431-4AC8-8542-379CD03ADA7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52D0ED08-DEFB-4DCE-A902-354895BC052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CC656402-2C8B-4B4F-8561-451A2D3B157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468A47CB-5972-4499-BE90-99B4F2511A7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9C84E950-3291-4CCA-A30C-2750852BF95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230EE4FD-E385-4481-A518-990DA4C93FB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C68AF056-91CC-4769-B540-BEBE8535219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3955DF3A-E0CF-49AF-9AF7-D6CB7ACD073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2A92EACF-3716-4BD9-8504-9CF9DDC1CBB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B3338681-257E-4C3C-B1B2-90C06F1BF20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CF3765BD-48A5-47DB-9CAD-8959433200F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7EA3F311-E900-4200-AB33-A5430EBC99B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933B9508-0F3B-41A9-95CB-7453CA3E8DF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230982F9-EE60-492C-ADB8-E118F6C0125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E0C302CF-C181-4EFA-B7C4-E3F90D32B92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D9D0A36C-5A86-4075-BE50-8E087D1308E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3B63B7B6-5E31-4B0D-85E2-BB6B471510A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27BD45CE-E51F-4B0D-AB76-8C88AC0C9E0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2DAC4494-E49D-4CBF-B0C1-44AC9EE5BB1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C243A9DB-3554-416C-B975-A3916FFCB2E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B627CE1A-5BAA-4989-B61B-C7E0ECFF473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2C0FC32D-722C-4EDD-A5D9-0422AD0B3A9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485E5920-CED6-4B5A-9970-6BFA21ED558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9E6DF5B-EB89-4104-89DA-AB92183DFCF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489BFF9F-2477-4EE8-9065-90A334CEE8B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44CC7E59-3660-4B52-8BAB-3142B132D13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BC121A2-5137-4708-B2A2-77E6590DB2B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2867CFC6-1B40-4E54-AAD4-0A5AF2B651A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E6D3647D-79AD-4CB5-B09A-0ED515BA0EE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239478FE-31E8-4232-9F91-66FAB62A235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E235810D-491A-4D0F-B0EA-03AC87C2EF1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87365A4B-DA2A-46A3-9576-D82BE09AC10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18A40788-86A0-42FF-B8AD-ECA4BF31D67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C2928655-71AE-4FF6-81A2-E1EAA683EE4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F84CD48-C790-4119-9FDF-99686AD3456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AF120DF-BB8B-42B8-BE94-363851D30FE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69C0000F-7E3D-4E25-AEC1-FED4E642F3C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EBFBBF7A-E7E9-4364-A1E4-5719884266D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44AFE44-A33A-44FC-840B-FB55B8C7D1A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6871A8DE-94DE-4C71-A414-1835976F2A2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8251C5B1-CCAD-4C5F-A416-1CC11567C00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9CADD4F2-9B2A-4F82-B0A3-3BD80642E9F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FCE2F1B4-DBC8-4059-8A24-DFA7FC2E3DF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4D41073F-BBA8-46AA-B0DF-F97DEC171CA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52FB8B09-5134-45C3-93D9-E17E2EE56CD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6C48C196-771F-40E8-BD3B-95FD730F1FC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7316FA6B-809E-4978-969C-B85D377C954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E3A375CC-E103-4401-85FC-52F30DDCCF0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524FFB41-449B-49E2-BD7A-A0AE314A3F0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1BF5EE98-1C94-46B4-91E3-648E5E2DB93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C937046B-4441-4757-8B76-1F9B859BC9C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CC6C822D-3BCA-4C14-AA08-E70E18B0F04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4F0CC9CC-C2AA-4778-9ED8-B486C2B3257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493D419B-055F-433D-9A3A-77F2636487F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693FAD25-1678-4D21-A102-CE782012CC5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6B653134-99F5-470F-9AF2-F3701A6AC70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D6FDAF24-0338-43FC-AD55-00705B319D6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D747774C-BCF5-4A7E-8883-B27C64C30A7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2226A071-DCAB-4620-B203-DA278ACBF82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C31F2551-CB71-47F6-B50A-6D5EC8D281B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2F4630A2-6382-475D-B4B2-B3F9E03C2EE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03E1E3E6-1A9A-46A3-9AA5-78656962CA9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44C9F71B-2BF3-4ED9-B31C-4F6D4FF95C6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0A4B665F-0FA3-4D7D-BE76-925DD65DCEB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6DEA56FB-AE80-4E5C-AF7D-932DAA80296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F97075D2-8A49-411D-80DD-AB979F632DE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0E89FB54-AD76-43D4-B92B-4638836CF0C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B1B88D56-31B7-4309-91E4-C6A9E914000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47234DC3-F472-4E07-A924-50C3051BE14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5DCBCE3D-49EF-41EB-94D3-A1A3B43C930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634553D0-A92A-4370-BA92-BF2A99362CD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87D44427-238E-461F-918D-A83E1AD89A2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E5150D57-28AA-4B0D-AD57-3CEEDB8B94A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615E3A5A-3B19-42D0-A24A-66720C084E3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EC5BA02A-E1FE-4352-8390-FF750AAD4D0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B4607148-20C2-4BAC-9C59-33F5693CBFA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6DEFDAA4-41CF-4583-B876-42490A82FD7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64A8F420-68B7-4FAE-971C-575332C6A6C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F1E4E7E9-F975-4CB3-92A4-F6836CCAF51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6EBC47EB-9A12-4F60-97B7-7ADA274B7BC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ADAA2BF-0283-4686-9C94-09FA8290DFE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D37CB4B1-C678-4E1D-8AC3-E7D038E8432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C17E6D95-D8A8-4FE4-A3A0-90837A81A1E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2A6A0975-BDFB-4699-85B7-2645C04CCFB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A7BEE45F-928C-4125-B083-ECCB5F07B23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2F71CAF8-59D4-4DCF-AD2E-D75517291FD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B2BED828-0E5C-4DB9-82FE-8B19C9797CD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6DB31668-D876-4D71-8440-BD4B3386961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24CB2F07-9832-45D6-855F-48F84874A28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8F9A28F7-8DA5-40D5-BC62-3AADB9CDED8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D0DF1DD8-4A9A-4FC1-8583-73125F75AD3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982E787E-ACCB-48D4-B063-4B1837A6B21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E4A5F6C0-2A97-4865-8DD7-42F6C6DFBA9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52602910-1298-49AE-A7C6-550C4D34250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5DC85A8F-3AFD-42D2-82C3-17E875BCB33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644F7A76-4063-440D-84E6-06EF011D54D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C8BDB937-C4F0-4990-A4CC-B3641A6C713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3DF35150-1375-433E-968A-A9C8D24DA47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FE59EC6F-68EA-424B-A84B-84E073F2819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6BD3C377-6C96-4988-A9FC-FDC75858ACC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2436F5D-65B3-47D7-B7A7-E66D7BFD4E1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CF2A065-6C1A-4FAA-8936-4F800C8D62D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A0BA7A33-EB0E-458B-B61F-09F772D0CA0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AE783101-93DB-4D21-BAFD-19ECACDA9C2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72374F3E-6474-4B3F-BDFF-A054B826C11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333836B1-7D5B-435C-9B2C-793173837EF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F24817AD-FF89-4E39-B4A9-CBBC612D883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0C61815C-8BD2-459D-AEE8-C396DCEF1ED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3DEFF829-0D5A-4C34-ADBF-07FCC4F030B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75AE651F-B49F-4F5B-B670-0A4782D32A9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88078FB9-E4C0-49B9-A113-77B9DA1AC95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F18E92FB-CC41-4944-8B28-2BD21F1203A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78062A27-9965-4F86-BA96-FFD0D74DC54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C2F5631-4FB1-46AB-A165-F7CE37ABB7C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DBDABD35-CE0F-4C22-B650-6665BF279B8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34A19801-7A93-4324-9148-554ADC5BCA1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5D55DB00-6EAF-4E33-91FC-8EA8DFEB9B2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E306CFF0-1278-4A89-B9D4-45A08D07577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B4D42443-9841-4287-B3A6-A75068B6DC4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A8EC3803-608D-4DA1-8A3C-1223B9B4B4C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E25052E1-24A0-4DD3-A458-0104CC0C9B0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3F05171F-D38D-44C3-88F9-D922066C297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CE3875F1-81A4-4B1B-9929-5F435029B9C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B9EC9D7C-4B58-4925-B100-9E5C52D6E7C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52DC98EB-A6CF-47BA-9C66-B518B1BEC63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33ACA2B3-4937-423D-8E6A-3007BCAFE6E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D5D5F211-2FD7-4E33-B9E5-E1B4EB51C03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39644B06-085A-4695-8C4E-0AE8AF8DCCF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4C15059-0B25-44CB-96AD-CE9D4033352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FC425DB8-920D-4D57-8288-16B7D4560E2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56256649-022D-4EB9-B492-364B4E62566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3FDD0E42-5790-42EB-9E09-8939D58999C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55F2BCCE-3582-4C17-8054-2583411BB68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8B8C9BE3-9334-4587-B38A-CF655BEC30B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C2D720C5-03E4-429E-9E55-BBADA9B32DC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88A48BAF-CF48-4126-8ADD-A1562E913FF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A1FEE651-A299-4B60-8971-BA5A91EF1F1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1D12D83A-3EFD-4471-B0B7-FF316E27D48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CC83BBF6-3C61-4E36-A240-259BEB03495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280284AF-7439-4CD2-8A09-04FDB4A119B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BADC2BEC-B49F-480D-9330-CC57DD9A58E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913EAC82-FB91-4EB9-AC58-FA6D8E9FDBD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776D0773-DA56-402B-B4D4-FA4DFFC1F9B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D18BA9E5-E387-402A-BC27-C496A13ABC2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46C8B8C0-A2F7-48F6-8E8C-7076DBAAA27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8C55CF3C-B978-4B5B-9DD1-11C55E8D54D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F46F6193-DC39-4E73-A5EE-67A722B9862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DC4F434F-5464-4EF2-8E66-AA48AFF30D7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42CE89D9-E308-44D3-95B6-0F14DD521D4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780240B7-003D-4FA5-AA1C-AA8A1BC898D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815A35D2-9B1A-460F-8211-66BF489C1F6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80315D57-1545-49C0-B08D-C9CA34EB77B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B9D5D30B-287D-448D-8DBB-C96FCA315E6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BE8C2017-AF7E-4614-A630-57B65FBACEF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8FD80ACA-9BD2-4E28-B38C-4DF28404826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6F3EE01F-09A7-4559-9A6B-34ADC0F7786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B6DAC8CC-E77C-40B1-BDE7-3BEBA567A62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D932636D-448A-4793-AB47-0AA1397E7A4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A7C035A5-D22E-49A9-9A4E-F20B18715E0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E043F7B0-D299-43F0-B9EE-AA309107E96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18F413BC-F233-4AD0-A36B-16ADDEAF31E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8FEFF205-9A3B-4D47-840E-D6AE1D2D5FF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BE92CED5-0D47-4B10-86D6-F1A185DE72A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531A8E95-7E2F-425A-B502-E9D73ACD9A0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4CF23A97-F23E-4510-BA89-F8CA5622500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DB253F02-F2AA-46C6-B198-ABEEF23EB9E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E26EC74D-3DA3-47CC-BDFD-0F5FDCE40FA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038E9DE3-7651-42B4-A0A0-0763E4A0692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ED515892-F58A-425C-A318-54F7035FDD5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32017D15-13FE-4375-A939-81B0D6F45B6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44C8868C-19C0-4E7E-A8A6-D06C1844941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1C1A4410-0E5A-4ED3-A03F-F167E8A4478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33A702DA-0999-4365-AC22-46DEDC39E2A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E8522E26-DCD6-409C-ABE1-A2B55454835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CD42D0CB-B156-48AC-8CED-1A9BB26EDF8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38446C7D-5C80-4122-A2FE-802BD4868AB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92BF3DCA-6EC2-4F50-83B4-EFDA8CBA275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D198B12A-6D63-4FC9-AC0A-1F3A08776A4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553C495A-DE67-4DE5-BC7E-EA76C5B205F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984B79CA-7AD9-4E0B-A4C2-C41FDF9122C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9A45C2B4-3AB9-451B-9234-D3805871BD4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0F92E854-6AC7-472E-9BC0-E7BF2A069B5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C07A72DC-4C65-4BF7-A565-AA0B333DCBB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223ED4EA-5E12-4B43-B237-53492BEB90E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2FFA0DC0-840E-45A9-B364-0542EC2CB02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BB841F1C-1979-48C3-9878-523A317EE13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28D3DB53-68FF-4BF9-9761-AF1C90CFCB8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9847ECF4-B824-4A3D-8D8F-8F9A4ED5F3E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1BF2F72F-F1C4-49F8-A078-A0780AF9A49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175C8A72-4AAA-4D79-B8F2-8BA72CD4571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33C5E6CB-AAEB-4D94-A34E-721E7D8D9A1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130E2225-DD01-48A1-8328-696FF59F584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43138F21-DE69-422B-AFD1-700813D088A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E93FFD4E-F1BB-4053-8D22-A7D71013A62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822EFAD6-AC2D-4965-9401-8EB62B0EE63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5613A99F-05E7-4B4F-A9AB-A708F642FE4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80536B83-49D2-40E4-86F6-C99E7C6FBDE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18822E19-ADB4-4BFB-BD89-3641EF63616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7BDAE661-47E9-4664-8BFD-D87AAD68842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E0DDFF3A-72E3-4658-A961-27C49FBA6BC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A99C67B9-65F5-4486-AB38-8EFE3829188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BC12A892-BD8A-4A25-9525-5A972065EB9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A363DE0B-3CD0-4B89-A328-8198793B2A8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07970B55-A6FE-4A8A-A782-396679147B9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B27DE5BA-F36E-4888-9C86-AA293A063AC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9064AA0C-D825-4FF2-9386-267E287C2B7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4E1CAD30-A26F-44C9-BF7A-2FA1940E7F7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BA55C9AF-E1E1-4581-96C9-E1DE9AED41D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1D6DDCCC-7A19-4C88-AFC8-2655C21A640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A3B99FEA-1FB6-4BC8-8159-E724E2EBE43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A764B950-46A4-4366-9972-BF32244BF98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E7D8DD74-5CFA-4773-89E3-84639E5E4E9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16542B0E-15B6-4654-B195-E6E3D893F56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2C628466-52ED-42ED-B5A4-09C28986103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BAF44830-1C20-4A7F-9558-3B7C1B8A2CC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230B6C9D-1CBD-4E4D-AE55-7700A898764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CC80A1F8-A2BF-482D-8F6E-C78DAC7FCA2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B0817503-D72C-4A1F-B296-57AAD9F37D7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01646175-325F-4C25-AE43-96C2AAE9BE3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3B529B7E-1884-48A0-8635-1C8AE5EA3C8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3248D8D3-21BA-45C6-A146-1504738A3A6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3957A47B-5A6C-4F79-93C6-514A7745DD9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6C238F1A-0C38-48B2-8602-06518199925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1739198A-9406-4248-A88D-8240D65EC71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57D943F9-BC96-4EA4-B547-20E00A86A5B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062783D5-EAAE-428E-9F8D-15801FE66DF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7D9E018D-6FE9-417E-AD90-FF91191586E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A553FB4C-1A59-46D9-B310-4A32993A90D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C7B1B31C-1C21-45AA-BC78-06E8E79B20A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93223F2D-FAF9-4D2C-AFA1-8E736B8FAA0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CDCA306B-DE3D-4124-B431-2AB29D3CACC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AC204844-D150-4407-A2B6-95962BE1EDD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63F7FB82-AE8B-415B-B10B-012C5C65EAB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166F3235-FEB8-4BEB-B677-10531996D97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7AC4C891-2521-44B1-9F6C-4A87C4E8F80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032DE2DC-339A-4698-AABF-FEABC88E3A8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E1E88544-0002-4927-BA9F-EC517DE22F8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80F0D5F6-556E-483E-8C6F-3337B482A9A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807FA494-102B-426C-8699-6FC465A10E3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FA5B77A8-6F10-4164-8F7E-E72D5586379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7D5A425C-9416-4B48-894D-F818BC2EBA8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D2B22913-2E2D-446C-BACB-66C742D1B42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F45BD2DC-D573-43A3-A4B6-7EE4BC6E54E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01576DA9-B408-4179-9D34-7A1DDDC55A7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219A2495-9B44-4E08-A1E0-10EFC272553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08D9F22F-7427-4E34-976B-7A5ACE1E224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76488B95-C5AD-40F6-A1E0-45030F0FEA3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EB936B28-702B-469F-B99D-0CDE3B35CF2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D1CE9D2A-DAF7-4671-8842-E713EFF4A35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25F67F93-3DFB-42E8-8724-0E2B8A90A28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B920ABF6-441D-4D7F-91B4-10F1525B444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B5B9180D-205B-41C9-803A-32D3DEB065A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FCDB73B4-0D29-4170-A4BF-E1003BDC444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FCBEC589-80D8-40D5-940F-5E24CF79FEF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F71F0DA7-9F62-42EE-B0E6-009D168D0AF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C15E541E-D7A7-45F0-9C67-BEBE905437E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72137E18-E454-42F7-9170-B9D6511FF76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4E7C03BC-1652-4C44-9835-6A1181FA67B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24E1E9DC-07E2-43BE-BDD8-BF432EE0DC3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256F9976-7272-4C33-8294-EA397C802A8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FCBE116C-A583-4AD7-B910-4CA7ED76BB8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15F43E8A-C47E-4E88-B6B5-ED0587D6948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CD245B29-870E-4C15-A471-B19B8CB077C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F786AD4A-000B-4314-91C7-09E313D5ED7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B47A3C6D-F2AE-4570-BEB8-CDDB4D2D390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52B16359-D40E-45FF-89D3-23FBFACC57E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77AAC3D2-8692-4B94-8057-EA31FF7828B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12657C73-125C-48F0-9D94-35C4EFA6091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B578FEF5-94BA-4F25-A272-0618CA6226E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68D80D1F-7119-48A5-BEE2-244060814E2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DCE8E2AA-E6AE-41D3-ACB3-4FBE8F43F23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39F4071F-522D-44BB-94B3-9BCE935B8A4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8A222210-BCF2-45F9-A519-A0D00D9DAC6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9D37E964-8862-4BAE-BC45-CBE2CF1165A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AA2EAD86-2574-4D2E-98E4-D67824ED959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D3C360E5-43FA-4FA2-BB4E-6F32174F816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52A4C9CF-7205-4492-BAD0-017B70BBAE3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FA8FCB5D-63C0-4657-9A7B-4037C2013CD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8A448731-8C34-44A2-B172-4307F0C366C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BC0128DA-43F9-43EE-B6BA-C45C6C816AA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FB1216CC-D13C-4962-BC06-A49AD50128E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E6562DA3-649C-48D4-83DF-FA84D999046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118742FD-96D9-4413-93F5-6A3F1260022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93FD9ABF-4E32-454A-8A7E-E58260F226D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76487498-5D15-469D-B1A2-31C0B43845A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25BEAC8D-C27A-4318-B51D-19FE13E64AB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D4DBCA67-D047-41B9-A690-CA067E5F21E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C318A05F-4DB0-446E-A20A-8E397F68E5A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06C133CE-5CC8-4AA5-A272-3387CC82387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D13425A9-236E-41ED-90F4-55E52BEEDD4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FF85025A-7A25-433E-B25C-4568DD14562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A10CA9F2-7A95-4FAB-8109-950B8B3AC28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9AED7FC7-7330-4810-BC53-261945E29EE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C5C7EDD9-9FCE-4A13-A3FE-0DD0F2BE2F9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9DA764A4-2882-471B-95F3-C11F37ED2E4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EED3DC71-2A5F-4454-9DE3-5D884540B3C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125A15D9-71AF-41AB-951B-37CA2FBA4D0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12EB0451-5C72-47F9-8FA9-FFE22D9FFF8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B9BBB1E5-66B9-4E6D-95AC-E5ECFF3906A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70676D15-37BD-40CA-895B-3730DED3133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E05858E7-D29B-481C-9EFA-81147D97158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4260FCE7-691A-4530-A49D-A0B37A11C4D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3CA6E4C2-F277-425D-A498-1BF0F4D3E63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C6F60C5A-A434-4C1F-AB6F-94F467099A3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AF5B6689-5858-4F4F-A1B2-2A6442BB00A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0523D03D-1B4E-4876-AE86-A1D18E2112E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56E3922F-848E-4165-8C56-BC48D3ABACF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98D8679E-0776-4F4B-9E49-461F811AEF4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382CB8A5-584E-4F3B-AEB6-20703950F54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0710D897-6FD1-4E02-8552-B55B20C272F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FF7B2D29-EC1F-4B0C-BA35-CCDA109F452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F8CE1A9-6E73-4929-9228-8984377F7DF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80F10A93-7EB7-4E54-9EB7-400D0F6DC85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5CBB8ADB-28BF-4214-92F6-DFB708D3675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8776F6DC-32E2-44F6-9486-9D8CE9BE878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10DC2C23-A65C-437B-A1C7-DC8049433A4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B95C4403-B45C-4230-AA5B-98B13CEE0EE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FB81A067-3A78-4834-BFD7-390854DCD00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8A8FA306-2399-4002-B532-67E802A63E0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7D8C6906-D4F8-4C8C-BAB4-0CE7E002776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C7A57C7F-0171-4A18-B873-8CAC4F531C7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235E5A93-FC73-4B6D-A2A6-17CC8E6016B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05A1252D-3F89-4563-AA69-2E347FF76D5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F9339ACC-D808-4BDA-9429-1228A87C69A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9E4338E1-8A5B-463A-9FA9-7C7AD7ECEF8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1C82443F-E030-4A6D-B920-4D9F0DF1129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D583521E-7DB5-4219-9A44-EF820145107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DD51D261-3B85-46A7-8EBB-713AE308CEB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80DA3049-30DC-4744-809E-8E55EBC6647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2A745115-F05D-48C2-B876-A40B75F7FEB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37B3D581-2D82-417A-982F-7C1EF1600A2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101EED33-B6EC-4E95-8C27-DEB7AFA5649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7CDC99D5-04BF-44AC-9E5A-18DEDC633FE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897EDA0D-FF5E-462F-9CE7-D5CA8436E8B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0D2B3E89-7204-478D-A17F-61C4B81BDAB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2C156A69-D6DA-4C76-A881-1F1E6A17BAB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C82BC6B7-BA16-43C4-BDA7-C61B0DC68D6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DB9CE777-564E-4229-BB80-2B0E45E04C2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CC184849-38FA-4009-BB52-09CCB82A43C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0B2007A7-D931-4E05-A5D0-D9021A5B230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CA364BC7-0033-48DF-ABD8-843E9863D15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0F236D75-9436-4ECF-9820-E2E7DEAE12F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D6725005-392E-43D1-A30D-03F99609656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89624E21-1E5D-48EC-98E3-47F77E7A677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D4082352-D2D3-4D29-B497-A2BB86EEFB2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A8A25A4A-6CEB-441D-9618-34EC2DB5E2B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6C941C15-4BAB-4814-A35A-B72BC96AEA0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DEDD5FC9-EF23-41DC-8128-34025B1D4FE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48C9ACB0-78E3-405E-A84E-9FA18628D36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BEF413F5-C0D8-42EC-A51B-870977D4CA1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85E5DEF3-3FA0-47EE-B3C4-F807401DC11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9A1686F2-8663-47BF-BF18-113A1F4FFE6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EC6A52D7-6A42-4219-B662-5A54BAB8519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E32D7C98-CEAA-4497-BAF3-65FD4B09598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E333B01E-B0CB-496A-B8F4-80F60537281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453E3F11-92C8-4A77-8369-9565832CF83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9C25812E-18F7-4CD8-8D3C-C2229CA8CEA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C69D9FEF-101A-4600-804E-23BEA8BA55B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66F830F3-9B5C-4641-A809-2CF89101921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C304CE74-47CF-4F84-99AD-95E8B2CA810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DD7527A3-498C-4ACD-81AC-A02DE6659FB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CED844B0-55D3-427A-9D51-30308F2E22E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CA68E593-6F92-4709-A445-3F9C95FD57A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89C5B302-9EE5-489D-9911-23192D1B5C5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B71F2587-10B5-4308-BE3C-424DC7B413F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C1390369-1653-455E-B6F5-EFABDED1167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4FCBB8A5-30CF-4D85-84B9-13E0C3753F8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525BB334-6193-4A49-B032-350488FA7C4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93534C6C-5F24-4BC1-A7D8-8C795B5FB38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9EA99D53-61CC-49CB-A6AD-17247BA25A5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F3AF84DF-4B29-41E1-937E-5BB9D904824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CEA24B96-05E9-4820-AA5B-04E5C285C5A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113191DA-8094-4F16-AE83-E492FF9E4AB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B81F48D3-FDF7-48C3-ABB2-E99769D5700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AF9BC6A4-42D7-43A0-9DEA-733BBEC3BE2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021C80D7-76C9-4D4E-8A31-17A0E94421E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A7F50EAE-87AE-45CC-9A59-75795613F58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0BD4DB69-897E-46C0-90FF-28E2448F246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831342A7-D1C9-4F87-B3BD-9113EF743CC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1BA678F9-22DC-4EE2-9C34-A8636CB9316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33361E25-6A24-489E-9962-95F49AAD7F9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CF1D2017-9E73-4313-8007-77098DCC4BB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AE6CFC18-6788-43DC-BEEC-53F53F05183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45EDBF75-AC3E-473C-AD25-C4D1D0DC0FD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DC4D7846-BFCC-4BE9-97D8-DAE0647E90C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DB4AB568-B320-4F0F-8F22-96A7360A132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93969E22-7C45-40C2-9E4E-E5F1F72ABF3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2F3555C5-D618-4B77-8014-875D9D4269C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5F798EB5-2C1F-4877-9186-FAE175A3F65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B581CAE4-5B9E-47F8-BC4F-0F4730EE04E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27191274-7E18-4AB7-BAB5-C8315959526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0A008499-804B-40C7-A20E-8A2A8E5133A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ACEC0924-B7B5-4F80-AD1C-9DCB4574DD8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7A96682B-9F76-4DDD-B012-76D0238D26D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A45114A6-74ED-4BB4-A531-24AF693E651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D22A56C3-1064-45D5-B519-B3492D2AA9B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21DD3132-8B0C-4C61-A1A0-68CAF99A940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B73E0DE3-D028-4DC0-A670-CA762FAA274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7DEE4F5D-FCDF-4FE4-9FBC-64D9168943B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5D8C68DF-7D47-4853-A513-494C5B6D30D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A8287818-4382-42AA-BF5F-5679DE00CBF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9DD64268-B79E-4491-AA7A-3B696A3A807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1A6F39C5-9333-4F79-B7DF-CC3E28ED55C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5F28124C-6BCB-45DD-8E44-6BA37340DE6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DA7927F3-4B95-4D05-AC3B-B2CCD57FA01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2A8086F7-16AC-444D-AC42-E69E4C9C47C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BF2D2A52-E102-4151-B0E7-C719117659B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58BB2CCF-E30C-428C-AEBB-2F313B25A20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D7A6A8BB-97A0-40D6-8BA4-5D4003CA21C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80A6BC97-C2AA-4F3E-92CA-F043D4492C6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09EB4113-1B6C-4EF2-B292-492A88355E0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DC134126-BEDD-490E-A8DC-ED6624A5577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B46002FC-1D56-4F83-85AD-1AB52A9781A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993B08F0-3DDE-4159-BA83-C476BA84A33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D42F8DB9-F230-455C-A906-9AE82291186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3F1606D5-71D0-4FC5-8D19-E83C58B1D93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2EA257FC-29FE-4A32-8C57-DD4FBAA0809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2D79C3A4-77BA-4C02-8D21-12686CC98FA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C93B5766-9CBE-4C3B-8E62-B20605B1007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2C782FA2-F30E-466A-9B2C-7A0B3912395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67A2BA1F-04BD-4BF8-B94F-4E729540013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5FCD71C2-F93E-4131-B752-89770D70D9A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367C8CBF-B10B-4DE1-A524-07996CC1C56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D25E129E-5AF8-4715-BCEE-2DA4ACD6722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601FFC9C-FBE4-426E-9FCE-33FF962DF27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DE2D7B0F-7BBD-4A09-BB40-49882DD7915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847716F7-D526-4A4D-83A9-4039875BD5E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D089041F-6B01-4D2F-BDF9-5B69CF63A21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A3D6694E-66C0-4A9F-9A08-8D815545A8A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E65F70C7-83E1-45B0-A540-9DE1E5EC215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3CAB6CBA-B89A-43C3-85C9-6119B4BA488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A9AFE363-E265-4671-91E7-5A9DD252859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EAE1B4F4-00A4-475A-990D-E29B4A90C25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F8483AF4-9473-4E02-A226-BE991CF8BA9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D29C2B59-47FD-43C5-9905-0F7DAE0545D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2B16D509-7C9D-4CD4-A73B-DB617011AB8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8C275BB9-8617-492E-AC72-AAF0DA8784B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43384131-5FEA-4106-A6D2-17EF55EBA3A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21A8B8E2-D069-4D2C-BA7D-025B9B3CCEF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2827E73D-3E5A-4359-ADE7-14F7F37ECBB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9BD9BE5B-6B1D-4073-A719-7594CF55A01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E71CD9E0-9B4E-41A0-8C19-1E659FE2C86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FA0A2204-00BE-4D65-B73B-871CEA60E65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8770A49F-9750-49C5-89F2-C82A374F934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CC071637-CBF4-4A6C-BDB6-13E04041ADA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007205FD-80BA-43F8-9BC8-20C8A1587B8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E834E783-83ED-45CE-8C6B-5DE313D5056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935E9B15-6496-4C18-AA0A-0641936E771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E4FAD066-EC53-4D27-A34A-4E274AFAB06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115ED296-9DB0-475A-84A5-1E135EC6582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E682F873-4389-4E0D-85DC-1012C1FE3F7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CD8902B7-8D3D-41C2-B5A1-4A33021211A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7649225D-A399-4B2D-891C-DA0AA4FAE43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14FD0F8F-DD05-4ADD-B221-66F777FFBCB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E790CB14-8F65-4C25-9C11-113F9E2455C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B7027163-C8DB-4939-8FF2-7D8754FABF8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71E6E08C-17B6-4BF5-8AEA-FC64BF63FE0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73B757DB-02C9-4543-BC9D-53F4ECDD6B3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165D77AD-428E-4552-B982-FF63355FE46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3745879D-4E7C-476A-A544-3F2E9268D56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83A26279-662F-42AA-BBF4-A528723AC82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D121DA71-060C-4D43-A53F-EDB3546C3C9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7107A6E1-27D9-4BA9-B695-35628EB1E9B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73E2BBD1-E8DF-403E-8E23-E801E71726F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7EE1DDC2-AE24-432B-A662-FC6833A68B9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CBB7E2C6-7D72-406D-8F01-9FE20A08570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4EEEFB19-7288-47CE-89F5-CFC8FE4CA34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A86B0E64-783F-46AB-A0AE-666498397DF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8A3D584E-431F-4923-AE70-50C6E21FCA9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E0C789CD-3A35-43ED-B7B7-1972EFF6671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F9050734-CDAE-49BE-9E12-5E91E9F9535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D2CB116E-EDD6-44B4-BDA1-768F7C0365A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8A48BBDB-7661-4DE9-8BC1-02A9D809539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FA7760A6-8A43-4309-B865-9C115CA8FBA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5BF9682E-A00C-4FDF-A704-CED9BB8C0F3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99845F3A-F363-460C-896C-87D644C48D0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E5F2D579-A3F4-42DD-91F7-034FB77495D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49090BB0-8FD0-4E03-B5BE-0B536F35412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3695AFEF-2AAD-4E93-AC87-ED384EB681D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75598FA3-6029-4332-A33B-C2F2A3B8EFC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7EC5594A-0E2E-472F-A58E-12D0F00621D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BBF67375-39FC-4491-8A38-4D645B18352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E6ED0AB1-2B24-4486-9904-DD24877CBDC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3D5A006A-B035-4315-ADD7-81F085103C1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2FF76DE9-869D-456B-B1EB-6C7BD6018ED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10EB4584-7310-4209-B8F3-7D32BFC02D8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4877E05C-0200-4100-9A93-28A83D8EF9B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F2AC315E-1D1C-4229-AE73-F4BFDCA1999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782FD7F7-5024-4BAA-8121-5F215B0BFDA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F56FD14E-2F09-4F08-92D2-2C4C9BF1A77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C6DF1DB5-EB4E-43BE-903E-0D7FD67F942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8070DA79-D759-4E22-832C-EDC826AB643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1FB7263B-4D3E-4C50-9A45-E104520E4F5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797554BC-2C25-4740-9D32-772141EC113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9FB89C14-0A3B-4BDA-AA8D-5F1567D080E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88B87445-42B5-442D-8A82-D711D5379DB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1907A0F7-94D1-408E-B484-573B033F8F3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E253B407-9353-4B0D-83C8-E932C95F78B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2F21E074-8BA0-4BEC-8BD8-38809680FA6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1C827EB5-76A3-429A-81BD-F7A3E5E85EC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7CCF2C66-43A7-42C3-B54C-4CE86B01FF3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1280E6D9-5E77-495E-B9E3-EF3A51166BD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A590AAE5-9411-47DD-9544-77ECE39B56A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5414BE3E-B63F-4F02-920E-83EF3958B09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0B3F9F71-DAB8-45EF-87F8-8F22A9CC77E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B455C3B1-D5F1-48FF-8815-722CD262453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DFC79125-5A53-45A5-9A77-C8C5E73F123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A6CEBD02-48E1-4270-BBBD-E2818C6A107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69CBD713-1597-4E3A-8D74-C4C03FF1182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2A2EC819-7BF8-4F61-B40F-9922C1E24F4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F76495B1-078C-40F6-894E-2D8724BE155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0B7CB6B3-3F1F-48A1-A38C-855A72A123B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954E4944-7308-421F-BDF2-8B1E0691672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C92B8A3F-0EE2-4252-AFCB-7C2D9B4F389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F18B11BB-38C6-40CA-9BC9-0D7D29A07C4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A6529908-66DF-4C5A-B87C-3E874B5BE87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46346148-D77B-4A40-90EB-1595C8F9E28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9CE1E0F4-0F27-4500-A906-D4C517151C4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AE5B97DD-F979-4D33-AF15-B2A6585B0CE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7346D559-F53D-4B13-B275-C4D07C2B949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15BCCB92-A12B-4ADA-B46F-CF568027D4F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34E837B2-B62D-4CA5-8F6A-A825B78DD24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B45CD4FA-172F-4073-9E69-80816181D84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96A89FC5-E925-45AD-937C-F21359B27AB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603A98FD-6F6D-4DE9-8F62-0E0ACAA6C28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BB7697B3-B1E9-4CA0-9EC4-F1721ADF585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F53BDDA5-36BA-40FF-AE05-4DE2E047155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567B464B-1C59-468B-B7F6-F06AA69B4E0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F4451F9D-8D29-4D86-A6F2-02B6594F640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628FB4D2-D36E-4B43-A374-D3F94041811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FEA70672-4884-41A9-9534-AAAEFAC2C5F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8FFE82E8-D28F-4AB8-880E-698B218185E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308613A4-9D88-455D-BC64-25C53AAAEBA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B023B2F4-D645-4945-BE66-1B0BB4EB514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AD25F48C-3A7F-4683-909B-F19661F3ADB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B2EFBC24-F083-44BE-BBD0-8B6028A8E71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C6F4CD2D-BD0A-4A7C-963A-5B08DD7E1A7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1D21441A-80DD-41BB-9656-4F5C4031794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5A3A4EAC-2BFB-4EE6-BEF4-54959430101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E5CEBA55-1799-494B-BDFB-E4C618A02A8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DBD9CC5B-F871-4188-BED7-3006D992C62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B2645DCB-F6E5-4760-B26C-A8588F331AA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62918D9E-63F5-4438-B8D0-796C16DF6BB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5278FE7B-8126-41F3-BAF8-6B141C56394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2FCE1E1A-3030-4759-95C1-1B41B9163BF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5A48475D-AA65-47F2-A838-DD5FF6A4CCC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837CA7BC-7149-40C3-8DD5-CAD057E58D8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67EB6F03-68DE-4E2E-A454-DCA0B3F6E03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AECB78EC-EC28-4C4E-8738-70A30EEBFE0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443866A4-D2CF-44BC-8213-4AF79E89CC8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C7B9E4B6-9EBB-4578-B301-208574AE8B0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218C8211-3507-4AD7-9F3B-7D7DD71027B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A0258056-ABBF-4A68-9E79-ECDFA5907A3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5337F362-853C-417C-BEA7-5FD10F9592D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183FDDB0-D8E7-45FA-806B-7D69DAD0589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C8ECC1AE-CBE5-4601-B716-FB157843577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E357D90A-9D14-42EE-A0C2-873D6CD8EA2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BE603D7E-2FCB-4568-86D6-D83F26E8C39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E2A7E17A-92F7-4CF8-8420-FBE742AE971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F26A5055-976E-4C5A-8748-320288268F2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27E69495-71CB-48C4-A6ED-0813AB3ACDB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053CF733-0871-4211-8711-CB7C87D4257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47B0C8BF-9162-49F5-A5F8-079C6179FAA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1A9D0413-FD2C-411F-9998-2C961D62EB2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6A6E4086-9795-43B2-8CFC-C61BC8C5C52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B1889039-A357-4AC0-8B29-CF64321EDCD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AB08240F-AC45-4608-B8E3-CA88B32A5E0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8A336E09-E2CB-468C-957D-EA356543FCC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C1036899-A6E9-46D5-98C1-889C74FCC92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360357E3-1E15-4B46-83E1-02C2DD5BB43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575413EC-873C-45DA-AF06-EB7A91A58D0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305CB35C-0CA2-4AB7-A774-EEB434F23CC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86D68A34-ED5B-464E-ACA0-526F0249E44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9B7CFA0D-622D-4A99-8617-703ADC95CED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5275CD4A-49DF-408D-9224-44F71C41EB2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59C005DE-7903-40B8-B56B-FCE3F675065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7DAEE3D6-1CB9-4625-95E0-0D59E9EC5D2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98FBDA1B-B8EC-4B3C-A0E1-F8463B1F443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8BA8ADD4-F37E-49F9-99B4-78D56E3FD35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D9AC131A-3B30-4777-9BFC-83892951A26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23CC8706-DBC3-445F-AEA0-6BEA3C771CB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6EEFAFA0-5181-48BC-B9D1-7391A9A9051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4AB0D77E-4853-45AC-80FC-D3FE3F0BEC3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D4972FE1-BC10-47DE-A83E-86C73171E9D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0F5EF550-D0E8-4DC4-A5F7-7574AFC9C81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6F796AAD-BB5D-44B3-8FC1-5E36F4F804D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32C86EF6-B3E0-4059-9343-972DE391DD2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66A0CF3F-F0D8-4A8B-9E80-9DEB7C88478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D0F173B6-08E5-4578-95B6-205E60AA502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D56D7C17-E09C-430E-A4DC-CEEA224452A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8681E109-8B1F-45CA-BA76-C5027E70D47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622EF0F8-BB5B-4AA0-889C-71B860F54C5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DB9F430F-1963-4F55-AFE2-9BA9C0FE50B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88462A36-B927-49BD-A4E6-0E54837DE59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7D25EE81-733E-4CF3-B799-8AD96202057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D841CB2D-4D5D-44E0-AB2A-4970E190D5A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25EC8E17-1DCC-41BA-AF17-21117C7094B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2118A4D9-8AB0-4116-AB4E-D35136FC52B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10BF4367-EC0B-41FF-97C6-697E224C81D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8BD28DE3-1A28-481F-86F2-85B17A3AA1B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C6237D6C-0487-410C-899A-7DA41253496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6742B7D2-99F7-4B52-8635-997F68FA297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D2E8FCBA-7250-4328-835B-9DF626F9EF5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C4752D05-4B16-4879-A23E-5BAD2195CE8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60B36933-444D-434E-8579-6333FA4ADE9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952B2758-DCBF-4DAB-B7D9-8B6F2CE3630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CB8BEE93-754E-48BA-A676-AA4A3940F0E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154B3F8A-47B0-4FA7-ACCD-7B613616664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656BA9B6-FD55-4B86-95F8-BF5E7680BB0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AD79B445-59BA-4FFA-8C0C-09F8318AFA2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6099F49A-5D1B-4970-859F-3953FD3E4AB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C6A74186-551C-4165-96AE-26E8C439506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CA767A23-C8B6-43F1-AB90-ADFB1C10223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3C55EBD4-83B7-4C49-9A5B-17D3154FACD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FE94D7AE-D5CC-4027-806B-86C90073AE2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643F348E-3E75-4252-AA44-4C08F8883B0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2F4AECE9-4797-4E27-97FB-339DFD779D5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425E556D-7C51-4DC6-BEF9-DAB550A2358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1098718D-A1B0-4DC8-9E57-D271B508112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2015377D-5D17-445E-B735-F3D6DB4E468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0671FCBB-A44D-4A05-BCE4-A3FAAC8700F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CD0F7CC7-135E-4F7C-86FE-7720D4F0A09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793DECDE-661B-4E4A-96CF-247B34702D1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C12850FB-7A30-4A1E-9D98-2398FD86152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119DE518-530F-4C5A-8502-9066118269F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D78F4899-5983-41EE-B8A0-0DDDD13FD28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518613B3-BBB8-4395-9D51-13DECFD5C8A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0DB76CA3-4C9B-412B-92BB-D7AD6791B33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1BAA21BB-EFBD-4285-A62E-6CEA9BA5B17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9C29C1B5-F8D2-447D-81C9-434C28492DE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BDE501E9-9108-4251-AC4C-465DEEDFAD9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7B4BEC79-2DFB-4D22-809E-5D999D88A59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9251836A-79D4-4C3D-B8CF-C934675231A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F05EC981-74AC-4420-A90C-906243FFD76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0E8F85E3-F2FB-40A7-B607-9CA3EFF52B4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7CEC4BF7-E736-4A94-971A-F0240A7CD11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F2EF0CE7-1759-4B11-91B9-E97E380A9A3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FAF56C5B-8544-4EF7-B8B5-6133BDD5E87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125CAD6D-8D61-4EF0-8FD8-7155EED18A6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DB256273-9F8A-4D64-B542-7199F920612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4E8370F3-2BCB-44BB-9BAE-556F8F98304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74615A71-C510-47ED-954F-F1DF7A8FD39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FD1FB128-789E-4E96-BCAB-758871BE6F1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6AB43046-CC6E-4325-A2C3-4388FE8F906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C8702644-E77E-423A-8260-1228A53B5B9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9D07134F-09DB-4DC9-9D40-04236558EC0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46DEF466-F345-4FDB-87D6-199DE5885DD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B1FE5694-43CD-4A5D-8DA6-C53B6A52015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8BFE9429-9377-4E69-887E-4F005666C12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CAE82518-E4B9-4093-A4EC-26A77DD2D53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0A5DF2A0-83B3-4AAD-AE40-627FD8C1EFC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393CE2EB-73D2-4A73-88C1-31C4DE153C4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FFE2B756-080F-4285-9F8C-768CFED1882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8DFEE952-1CAD-4E89-8009-9FE532F1CE8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400EDE6F-4496-4241-A2A3-CE6529EA606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B2508445-03C3-4D8E-A8A2-75FCA75797B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98B6CF2D-0345-4A77-A946-49C94AB44BC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451027BE-7B38-4899-A616-FC6F4657058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A48821BA-12CA-459E-8442-050F0170C9A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400AD0BC-FD37-43A2-BD52-C28368DBA6C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BE4955E5-15A7-4F9B-B39B-180FEC001E4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A74DB1AB-EBEA-41D9-BB44-23389D30D9F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04281CC9-CA00-4BFC-BB2D-BF41862D3AA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D4820D55-5EF9-4F29-A211-CD852EB4BA9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43454503-A216-42AF-8A11-C489B8EEF05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8CC18D1F-5800-4E1C-B08A-B10D6A20A0F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D8F13FAA-09D4-40CF-B875-FB2498A220D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A6D476C3-C76C-4B75-931D-245CE2733CD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26DEF8CA-382B-479B-A692-2B095201BC5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DE6B7FD6-5DA9-4731-9CB5-4F9A76FAE5F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F2D54382-0598-47E5-8AED-AEF8DD9ABAD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F52B1677-645D-4F03-A66A-E97276E7644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91164ACD-53F2-49FE-B0A7-F8080823044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EC55167F-A17B-4DB6-B6D7-3F374546766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D93E00F8-03EB-4EBA-A9B4-5113EFF69D8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5EAC6321-1AA0-4677-97DA-2638C8CCE99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8E240A80-10DD-4884-95D4-5F886B5DA6E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4873B29C-B6A0-4625-BD2D-4E4D733A535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8EEFF7A8-F067-436F-8C8C-55D6874330F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F80AE4DC-FF89-4C98-8907-5DC202B6997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B670B171-7C20-488C-90AB-88F6AF08BF5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A780BF0C-3AFA-46FF-AD65-C5968C80E1F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BA3C1D20-830A-405B-B0BA-39221565009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8075103B-15C5-45EA-9EEF-09FEAB60526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605CA353-DB76-4D2C-A359-62C15708032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458F1522-714D-4EF2-A715-FBDEB8D0C47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3B628A33-702D-49BB-91F2-850A385C8BA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E104F829-391A-4509-97DA-AB4F0C7AD08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26C19997-7813-4E53-8BD2-0214878700A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BAA30A30-4FBC-41BA-B787-E085E52A287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DC7FE474-3849-414F-B642-E8767216CA7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B4E33D1D-FD8F-4EC1-87E5-954C6857251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81D1C49F-DDD8-4F35-BD86-6D2E9530E70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E1319B11-201A-4E70-A2CE-E501DEF2F2D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93111E8A-6119-4EE5-AAD5-4E6ABE3653A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B63F8FE7-D436-4D27-BCFD-0E204E16E81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03DF1E5F-E5E6-43AC-8A06-623F2C477D4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5059E4B0-D823-4E10-9C94-8C6FE1E9BC9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96D09861-496C-46D9-A54D-BD12CD6584B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96490118-D358-4C33-8B84-356B8F4F83E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2C5799D7-8661-4E98-AA9B-7C20C43928B9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826EA328-E7B7-4A54-8BEE-6375FF2D951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C3873D44-D97F-4EE6-8545-8AD1C7A8089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BBBA4EC5-D9A0-4C4F-B114-413DECFDFE7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0ADC5949-5102-4279-9167-37FED6A812C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6B562C11-2764-420B-B0E4-DC225E7E463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307C665F-B5C6-4E35-A381-13D10261DC96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1AC9109D-7E5E-4FA3-8558-67A452A8B56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DFC5836C-676B-40D0-9EBC-5D81F74BF7D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304F41C7-D6FD-4192-A99D-A47EEDA673E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143BB113-E561-4CD3-A1D3-FEB96BC24AF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28375BAE-7294-4C99-8EDB-219E999FDF5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5C3E3E39-A9FA-4DED-BB21-C0CF42F450D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8F78FD0A-2733-4B09-AECA-741D414C841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B6C097C5-6C33-4062-B962-BE5A56ACE74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6037A6A0-6764-493E-8CE5-AF81F8DFE1A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730485D8-0D25-4E0D-AEB2-2476FB991B84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DA27CFF7-4479-4B40-9644-5D42D2B2A6A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70286BDB-2D4C-4574-9804-13EDD09A059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DA2BEBE9-0FF3-4F36-95E1-B30F32929617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27C50248-89E6-4205-B2DD-B350AD3B65B0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E34D36D9-B08D-410A-8835-F6D29DA45E7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3D43A665-073F-45F5-A939-8D0F213B6648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C8CD6C86-34D1-4D7A-93C8-F9D93578EBD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00210FA4-D1E4-40FD-82BB-D59F82DBBC4F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CEBEF748-E5FC-4FD7-A897-2B3DBE06C303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719E3F1B-8B7E-4B54-96F9-E39D6E80128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D0A8A4B9-0F6C-467B-B233-26442885B31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6F43F8DF-9897-47F5-87C2-C847983FFAFA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46BA6FAE-1639-4D62-BF8C-F8070200CEED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E5DA6202-8447-4697-835E-687421016E2C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9088DB34-D1C4-456F-8C09-32CACA1B13AE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B0551262-4951-494B-8B4F-0E801AE97A31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9308152B-4149-4ECA-B489-81E5B0D2CD22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09214DE2-E4C8-426A-809F-8B1B0CB2987B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5" cy="172227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6098BCF6-FD25-4866-8F94-188710A8DD45}"/>
            </a:ext>
          </a:extLst>
        </xdr:cNvPr>
        <xdr:cNvSpPr txBox="1"/>
      </xdr:nvSpPr>
      <xdr:spPr>
        <a:xfrm>
          <a:off x="6585857" y="16437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66980AF5-FBAE-4C01-A3A4-5D16E6F3173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8F0B093E-C36B-4F00-96E2-58D1D269393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89FFA14C-68D4-4618-942E-ABB43B7B1D9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A3F62CC3-D71A-4EC4-BCCB-542655C4CD4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2FB04D99-D88C-4E13-A18B-87BAF866327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59E7573B-3617-4975-A96E-A2A8FA84A40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40B1D12B-4458-4EA8-80A9-D347570ABA0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FD980AD2-436D-4CB4-8912-9EAAE49CD36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3CF514F2-12EB-407F-A289-B921A7215FE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2080D124-6F54-4E5F-B559-112A7FCF5B6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CA522D10-D5F9-401F-8781-A263D726D39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8BB46748-EC0F-49B2-9322-22C4FB0392D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86BC6A5B-FDF3-4E38-80C8-105637CFADC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5C9EA79C-7361-4A46-BF54-A9EC8AA2545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489AA2CC-3530-4E8C-ABA2-1B3EBD0D36E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73A17770-16EE-486D-9897-76EE5A69509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AB5538A0-0B09-4C6C-9563-E8A48C0B253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C9003333-4430-48A2-8019-2EABB22C6D1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DAA3AA41-A142-46D0-941F-D626FF865FE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7FA1F0FB-6F0D-47E6-952C-C421EEA4CB3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86A3F546-C3F1-4977-8D2A-0A2FA5933AA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4321D0D1-F404-4E71-B9D5-BFB628668F1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81E2919E-14C2-4602-BE85-75302E023D7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71B98FD1-541A-4226-83DD-C9151CBB286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6E10FC35-3F25-4E1F-9F12-CA3459390CC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E2D70C1A-D703-4344-BAFF-BC42E0642B3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0CC7DC6D-DBDA-4185-AB74-750D81220F6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C5E4E8B0-50ED-4BFB-BDC3-D0ADEA1A2EE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AEECD915-85C1-4248-8DDF-E228C085E80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DD1709AB-D9EE-45B5-8D60-781ECE68ED5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E85FC77C-8610-4879-972C-F33DFC25B74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C112C7AB-7D7A-478D-A2CD-AECEC5545BE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A657E6D9-B233-44E2-89E8-A022907D931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8FB1630F-1B1F-4174-9E5B-775C4F9DD67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49B2E4D1-7B29-4CF1-93B0-C5B10BCCA69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0F8A9ED2-CA7E-454D-9551-B2BDB38A6D77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2677FF79-81D0-46F0-A67B-63A4E58D92D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2E7F2970-AAFE-4455-B297-503CB48EEC7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AA29821C-A22B-4B41-BCCA-636EA664604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FC1D0A36-F73F-4DE0-9A1D-59E5E0EF641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08DB8280-C199-43FA-8F42-CE8B32072EB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BBEA3C63-1574-44EF-BEC8-B9060DEA4A2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EED17928-BEB9-4729-8DBA-2F4A6C08096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3B99A0D3-D4BF-4113-990B-106E4B0284D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A330BD9D-03E4-4331-B601-752567199F3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E38EE339-A3D6-40AF-9021-3946D40CD32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A9BADB03-4F3D-4026-82FF-08DBBFB2187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FFE72B90-1752-450F-866B-899815D1F9A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D9C1516F-CCEF-4608-B943-60C7C0C9733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8B9BBF07-1574-468A-A352-E1A0E0176E8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6928CA85-497C-4BB3-B8E5-16A78085731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01B25CD0-5E2D-4162-BA92-857FF509009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FAD189DF-20CC-46DE-87B7-966DDA92B6D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78B77B03-B12E-4FB9-B6BC-EF87BA4187B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AE181207-12F9-4FE1-AEAB-C6511AEFCF2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ACB50383-ABD8-49FA-AE97-B27C988F0A8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678CE957-DE3F-4431-B449-36D09851BE7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CB66E627-7B3F-4342-A04A-412283E7C13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FF48D920-FE8F-47AB-9877-07BFE98DA80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7FFE29F5-0EC8-4B8F-8CB7-B97DD694CC0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CAB69FC8-A012-450C-8745-4627003DECE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B5746141-9D63-4987-97CC-915BEDDB247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2B0C8549-8938-49E6-88B4-23666D36348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6D2FB1D1-24A6-46B8-96CB-CB7110DB9A6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69F4D853-9CF5-4AA3-975F-1DB36DB183B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4E468235-347D-4810-BCC6-54AAC1AC526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EA46D2AB-07DC-4082-BAB5-DC5E0887A5A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0042C2F4-DCD2-4E85-ACBB-CE7EAB22202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6C0628CF-0E58-48CE-BF24-19FF37BC8E3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3110F944-FF08-4F67-8AF9-749D0244185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5673FF31-C1B1-45DB-A686-34801460BC1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BE050355-36DD-4FDC-B555-0A84979BF19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D2B21ED9-CF32-48FF-BB64-5E56A145B2A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86DC9742-B5FD-41A2-A16D-09C6B5CAAA4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21A11A9F-CB3E-4381-ADE7-34AA037FC8F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DE1EB9B3-7330-4E25-A2E9-731911B7C4B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14CCE756-D99A-4A2C-902F-A3F82D403BC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CD66E35D-DBB3-4D05-B0C7-50BCD2CEE53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DD94EC32-B486-4A3A-8403-CADB678E147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F01F18F0-5F78-4084-AC31-BAD33A92CC3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8F76531E-126F-450C-ABD1-6DB3D7CEFF9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60B5198C-589D-4563-9125-E8F59E84DD7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156CCA61-EA57-4CEF-8895-7FF3736E815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72542303-A593-4594-9968-B1DFD1AF09C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5C517A5B-D914-4263-BE3C-1C7A38A982A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70321C7D-811D-460E-8886-BD0D525365A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BD3FDE5B-5403-4CC0-A904-25760F9892C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809153D6-41E8-4396-B58E-282E0109CA5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BCA3D646-6FED-4E2C-BAAE-3478D6A103E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E3B95EC8-80C5-4496-9261-598B0E76940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F973BB60-6C7A-43C5-9871-1EAB63B8BE8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E7597CDC-D033-4E90-BEAF-AF034DB3B80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2AEE2C93-B157-4610-90B9-22ED0304566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6972CDFA-2A23-4A1A-928D-F35534A0E9D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62777757-9653-4975-8107-EC34948B6F8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F90D58DC-36BC-41C3-A518-B8F5F38B6E1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DF2CC150-3DF9-4DAD-B231-7D94F051F7F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229519E0-345B-49A9-A2B5-AD572284CFE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ADF22822-B422-422F-8CAE-23917B82E65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A0A8A767-C6E3-4972-AD3D-0CB6EEB97C5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1B15DFFD-8412-4F80-8EEA-065D9B54C66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2B8C5BE4-064F-44C9-BACF-42483DC8FBA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6C27AAE1-20ED-45A4-A361-6AE004FE19A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3D1C9139-AEA9-4259-8B48-8793E8722BC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5A1135FC-94AE-46BE-815A-DF9026D646D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CD4CA068-661D-4B44-9ECF-A7CE23B63CB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id="{16401348-C64D-4EC7-82B0-84EBFC0CA7D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id="{CB3FADF3-FCF9-4EF4-94D2-2352C37D09B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A8776D56-3DCC-464C-93A4-7CD0752BF06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467DE78B-37E4-494B-97AA-FD62E45E51B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id="{51E1EF5D-66C2-4D16-BA8C-26412083112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E6A7FB65-2C1A-45C4-908F-6C62B3F456A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id="{6EBCA7BD-34A3-4F4D-A804-601D3D78DB1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FD4CFB7B-CF84-4EB7-BEB5-32BE3462205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91FE857D-CAF3-4AB1-AAAB-20F4F68CDEC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id="{A4E9D94B-AFD7-475E-8996-0B83CC4A638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id="{D43C3030-3FEB-4797-9AE9-28483DCD6F8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88973D81-7E6D-4CDC-8139-2350FD6ED647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0BCBBB9E-439E-402A-9D8A-D2C7A27D18A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C0A3B9D0-8732-467A-815E-7B39B04E288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4CD952B7-C224-449F-B528-B48E953F366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id="{BE08687C-EE08-4A77-A830-7D2E1C2E109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id="{FDFDBF2A-0406-4D8A-8E95-38A76D38D64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68BD7405-BF7E-46CB-8B6C-1C0C92087AD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4583A453-371B-4F66-86EE-38365184A77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id="{F8E4AB27-5CDA-4F0C-BC55-562498238FC7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2D1AACF4-34E3-415D-8999-57BA9E69868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id="{BAB80B2F-2FD9-4BDE-9415-E233B5AD84F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id="{9C168DA6-AA8F-4826-B3FF-7FFA6AC58C8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85F44B1F-4C29-4E8B-B41A-06BE687AFF7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id="{4506BB00-393A-48FC-9D85-6B9993AD8EE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id="{F3ACD8B6-7A65-4E6B-A398-236BA517BD9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3EC1BEC4-6F76-40C8-A832-4D3C9074897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68" name="TextBox 1767">
          <a:extLst>
            <a:ext uri="{FF2B5EF4-FFF2-40B4-BE49-F238E27FC236}">
              <a16:creationId xmlns:a16="http://schemas.microsoft.com/office/drawing/2014/main" id="{C5387881-B691-4CD4-A062-756B3D330C3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id="{B637354C-10B4-4CD6-8DFF-D3239194F02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26FC12D7-10FE-4C8F-8C4C-008B1AE1BE0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71" name="TextBox 1770">
          <a:extLst>
            <a:ext uri="{FF2B5EF4-FFF2-40B4-BE49-F238E27FC236}">
              <a16:creationId xmlns:a16="http://schemas.microsoft.com/office/drawing/2014/main" id="{3ED74472-C287-45DE-A4C7-252C3D51DEC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id="{75FD9E5A-F8BA-49F7-92B4-BFDC41A9CAE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C7177712-C1C2-4545-8487-3D381A902C6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74" name="TextBox 1773">
          <a:extLst>
            <a:ext uri="{FF2B5EF4-FFF2-40B4-BE49-F238E27FC236}">
              <a16:creationId xmlns:a16="http://schemas.microsoft.com/office/drawing/2014/main" id="{EBB123D0-B448-4437-8CEF-ADE76F549A7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75" name="TextBox 1774">
          <a:extLst>
            <a:ext uri="{FF2B5EF4-FFF2-40B4-BE49-F238E27FC236}">
              <a16:creationId xmlns:a16="http://schemas.microsoft.com/office/drawing/2014/main" id="{B0387827-5CCC-4FEA-A63A-BA128E4CAA9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D21B31F2-8FF7-4F9B-918D-B2D474DB6DA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77" name="TextBox 1776">
          <a:extLst>
            <a:ext uri="{FF2B5EF4-FFF2-40B4-BE49-F238E27FC236}">
              <a16:creationId xmlns:a16="http://schemas.microsoft.com/office/drawing/2014/main" id="{18608CDF-F67A-49A3-9BA9-B047BE9DCD1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id="{B0305E59-09D9-486A-9CE2-1BAE137DE0C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F48C2517-2CE8-40F3-9A3D-CD7EBCA2C56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80" name="TextBox 1779">
          <a:extLst>
            <a:ext uri="{FF2B5EF4-FFF2-40B4-BE49-F238E27FC236}">
              <a16:creationId xmlns:a16="http://schemas.microsoft.com/office/drawing/2014/main" id="{039A0875-BDCB-4C00-985A-4EC22E14587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id="{D56B17A5-AB40-4D9D-A22E-B8C650BCB5C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F70A5B74-4FC8-402A-A023-45082E8A5FA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83" name="TextBox 1782">
          <a:extLst>
            <a:ext uri="{FF2B5EF4-FFF2-40B4-BE49-F238E27FC236}">
              <a16:creationId xmlns:a16="http://schemas.microsoft.com/office/drawing/2014/main" id="{18C1A19F-0BB8-4820-8DC8-70482A741E6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id="{746074DA-1F7E-4F2D-86D4-6439DC2F6FB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5335A3CC-AF15-45A7-900A-53AC6BC844F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86" name="TextBox 1785">
          <a:extLst>
            <a:ext uri="{FF2B5EF4-FFF2-40B4-BE49-F238E27FC236}">
              <a16:creationId xmlns:a16="http://schemas.microsoft.com/office/drawing/2014/main" id="{04417AF6-262E-4E9D-A01C-B7DBF42F631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87" name="TextBox 1786">
          <a:extLst>
            <a:ext uri="{FF2B5EF4-FFF2-40B4-BE49-F238E27FC236}">
              <a16:creationId xmlns:a16="http://schemas.microsoft.com/office/drawing/2014/main" id="{5D8233B9-2334-4629-92A0-2D2D3E8347A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267894B8-7511-432F-94C0-3CAA1B8EFE6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id="{D038270F-B535-413F-ABE1-B607E6301BD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90" name="TextBox 1789">
          <a:extLst>
            <a:ext uri="{FF2B5EF4-FFF2-40B4-BE49-F238E27FC236}">
              <a16:creationId xmlns:a16="http://schemas.microsoft.com/office/drawing/2014/main" id="{65991470-379D-41ED-A9D3-6B2774749D5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D42541B0-E295-4AA7-A74D-021C495B90F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92" name="TextBox 1791">
          <a:extLst>
            <a:ext uri="{FF2B5EF4-FFF2-40B4-BE49-F238E27FC236}">
              <a16:creationId xmlns:a16="http://schemas.microsoft.com/office/drawing/2014/main" id="{CD7B68FD-2CDF-488B-930A-E6F8995A6EF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93" name="TextBox 1792">
          <a:extLst>
            <a:ext uri="{FF2B5EF4-FFF2-40B4-BE49-F238E27FC236}">
              <a16:creationId xmlns:a16="http://schemas.microsoft.com/office/drawing/2014/main" id="{B7FF6BAB-7186-41BC-A7F8-933B87A0B0D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189E82FD-A7C6-4246-8EF7-88F58FC055A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95" name="TextBox 1794">
          <a:extLst>
            <a:ext uri="{FF2B5EF4-FFF2-40B4-BE49-F238E27FC236}">
              <a16:creationId xmlns:a16="http://schemas.microsoft.com/office/drawing/2014/main" id="{44F994D3-75C0-40C0-8EBB-A4610A9EB1C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96" name="TextBox 1795">
          <a:extLst>
            <a:ext uri="{FF2B5EF4-FFF2-40B4-BE49-F238E27FC236}">
              <a16:creationId xmlns:a16="http://schemas.microsoft.com/office/drawing/2014/main" id="{3CB1E608-0DA6-4A09-A020-ECFD557EDBB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DA54676C-7013-4638-B087-CCCB092D5EF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id="{BC3D7737-4C75-4A7D-A3BE-8F6DCCE3B83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id="{3AF949AC-9C02-4C68-8952-7D3407BE5AD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095B4613-4A3B-47A3-9F21-ED34FCC3E59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01" name="TextBox 1800">
          <a:extLst>
            <a:ext uri="{FF2B5EF4-FFF2-40B4-BE49-F238E27FC236}">
              <a16:creationId xmlns:a16="http://schemas.microsoft.com/office/drawing/2014/main" id="{944DF1A3-5D22-42F7-9D28-88FB05FC036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02" name="TextBox 1801">
          <a:extLst>
            <a:ext uri="{FF2B5EF4-FFF2-40B4-BE49-F238E27FC236}">
              <a16:creationId xmlns:a16="http://schemas.microsoft.com/office/drawing/2014/main" id="{5A29201E-B8DF-471F-902E-0ADDC0AE5A1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5462771A-1F97-46BE-9146-6467BAB29C6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04" name="TextBox 1803">
          <a:extLst>
            <a:ext uri="{FF2B5EF4-FFF2-40B4-BE49-F238E27FC236}">
              <a16:creationId xmlns:a16="http://schemas.microsoft.com/office/drawing/2014/main" id="{89C44556-0BB3-4108-8E37-F1D0E0EE7C6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05" name="TextBox 1804">
          <a:extLst>
            <a:ext uri="{FF2B5EF4-FFF2-40B4-BE49-F238E27FC236}">
              <a16:creationId xmlns:a16="http://schemas.microsoft.com/office/drawing/2014/main" id="{E29560A6-B1D2-4BD5-8681-549F5D0422E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3A2B0010-53FF-4858-8877-11BB5C5398B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07" name="TextBox 1806">
          <a:extLst>
            <a:ext uri="{FF2B5EF4-FFF2-40B4-BE49-F238E27FC236}">
              <a16:creationId xmlns:a16="http://schemas.microsoft.com/office/drawing/2014/main" id="{77279304-3FA2-4821-AF70-1887DAB3E0F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id="{0AAF632D-FA8C-4A5C-9338-87307EF6643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E6F6FBF9-D90C-4B14-9ABC-AB4D5CBB16B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id="{8AAFBCD3-7DFE-40CF-9020-6817507E199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11" name="TextBox 1810">
          <a:extLst>
            <a:ext uri="{FF2B5EF4-FFF2-40B4-BE49-F238E27FC236}">
              <a16:creationId xmlns:a16="http://schemas.microsoft.com/office/drawing/2014/main" id="{F4C507BF-4EA0-4BF6-8748-15BB6EC6BF4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492DE09B-0367-4479-8BC3-7E129EB399A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id="{97E579AA-A7B3-48A3-B681-BC1973673C7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14" name="TextBox 1813">
          <a:extLst>
            <a:ext uri="{FF2B5EF4-FFF2-40B4-BE49-F238E27FC236}">
              <a16:creationId xmlns:a16="http://schemas.microsoft.com/office/drawing/2014/main" id="{0E15B852-D123-41A4-8C45-4E08CB71C54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AE61935F-BC38-4506-9B7E-5001C324578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16" name="TextBox 1815">
          <a:extLst>
            <a:ext uri="{FF2B5EF4-FFF2-40B4-BE49-F238E27FC236}">
              <a16:creationId xmlns:a16="http://schemas.microsoft.com/office/drawing/2014/main" id="{95135B32-4F9A-4616-A876-A01C92F7961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17" name="TextBox 1816">
          <a:extLst>
            <a:ext uri="{FF2B5EF4-FFF2-40B4-BE49-F238E27FC236}">
              <a16:creationId xmlns:a16="http://schemas.microsoft.com/office/drawing/2014/main" id="{9881EEAE-EAB6-4788-8057-B7045724897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3D173257-D674-4274-B342-FBF4E9CEF05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19" name="TextBox 1818">
          <a:extLst>
            <a:ext uri="{FF2B5EF4-FFF2-40B4-BE49-F238E27FC236}">
              <a16:creationId xmlns:a16="http://schemas.microsoft.com/office/drawing/2014/main" id="{C99B87A2-B46A-4BE3-9703-1A8167EBF9E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20" name="TextBox 1819">
          <a:extLst>
            <a:ext uri="{FF2B5EF4-FFF2-40B4-BE49-F238E27FC236}">
              <a16:creationId xmlns:a16="http://schemas.microsoft.com/office/drawing/2014/main" id="{8784248C-C365-47D9-8771-AEE85F1C30B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9309AF64-CEEF-47F3-815B-87F13E2DF28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22" name="TextBox 1821">
          <a:extLst>
            <a:ext uri="{FF2B5EF4-FFF2-40B4-BE49-F238E27FC236}">
              <a16:creationId xmlns:a16="http://schemas.microsoft.com/office/drawing/2014/main" id="{95D347FA-5E61-4EDF-94EE-0C388E86999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23" name="TextBox 1822">
          <a:extLst>
            <a:ext uri="{FF2B5EF4-FFF2-40B4-BE49-F238E27FC236}">
              <a16:creationId xmlns:a16="http://schemas.microsoft.com/office/drawing/2014/main" id="{0EE291D5-7B21-4028-9575-B208F02E847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B3DFFA3B-1480-4634-BBBA-DC4D83FFA39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25" name="TextBox 1824">
          <a:extLst>
            <a:ext uri="{FF2B5EF4-FFF2-40B4-BE49-F238E27FC236}">
              <a16:creationId xmlns:a16="http://schemas.microsoft.com/office/drawing/2014/main" id="{ADF577DD-01C8-4CD3-9EA4-384829EFC19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26" name="TextBox 1825">
          <a:extLst>
            <a:ext uri="{FF2B5EF4-FFF2-40B4-BE49-F238E27FC236}">
              <a16:creationId xmlns:a16="http://schemas.microsoft.com/office/drawing/2014/main" id="{55245625-5DBC-476F-94DC-660A1A7C4A6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8A5644ED-4C2C-4A76-AEEA-385395E05E7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28" name="TextBox 1827">
          <a:extLst>
            <a:ext uri="{FF2B5EF4-FFF2-40B4-BE49-F238E27FC236}">
              <a16:creationId xmlns:a16="http://schemas.microsoft.com/office/drawing/2014/main" id="{5EBD0F4B-1CDB-40D4-8137-9FEBF094567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id="{CD8FD4C6-288F-442F-B14C-1E7B9B69136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669B2FB3-59FC-4C16-9979-084D45C4BAE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31" name="TextBox 1830">
          <a:extLst>
            <a:ext uri="{FF2B5EF4-FFF2-40B4-BE49-F238E27FC236}">
              <a16:creationId xmlns:a16="http://schemas.microsoft.com/office/drawing/2014/main" id="{1ACCF5D8-4984-46B1-ADF0-D4179DA917B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32" name="TextBox 1831">
          <a:extLst>
            <a:ext uri="{FF2B5EF4-FFF2-40B4-BE49-F238E27FC236}">
              <a16:creationId xmlns:a16="http://schemas.microsoft.com/office/drawing/2014/main" id="{B710DC0E-DD2D-4965-BED0-DAD7D4059A8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8F41530C-120B-465F-BCAD-593BA58256F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34" name="TextBox 1833">
          <a:extLst>
            <a:ext uri="{FF2B5EF4-FFF2-40B4-BE49-F238E27FC236}">
              <a16:creationId xmlns:a16="http://schemas.microsoft.com/office/drawing/2014/main" id="{AF839729-EE11-4B62-8804-FFC3361E02F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35" name="TextBox 1834">
          <a:extLst>
            <a:ext uri="{FF2B5EF4-FFF2-40B4-BE49-F238E27FC236}">
              <a16:creationId xmlns:a16="http://schemas.microsoft.com/office/drawing/2014/main" id="{BA23080B-4CE3-4CC4-AA51-8EEF0CE15EB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5D629AD7-A741-454B-9CBD-CBDDC58E242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37" name="TextBox 1836">
          <a:extLst>
            <a:ext uri="{FF2B5EF4-FFF2-40B4-BE49-F238E27FC236}">
              <a16:creationId xmlns:a16="http://schemas.microsoft.com/office/drawing/2014/main" id="{A912325A-27FB-470B-8880-EF5F06B8143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38" name="TextBox 1837">
          <a:extLst>
            <a:ext uri="{FF2B5EF4-FFF2-40B4-BE49-F238E27FC236}">
              <a16:creationId xmlns:a16="http://schemas.microsoft.com/office/drawing/2014/main" id="{D6606380-89F8-44C5-B573-CFD50DFE41B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id="{14B27AA0-16B9-4943-9B37-57A322DDA88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40" name="TextBox 1839">
          <a:extLst>
            <a:ext uri="{FF2B5EF4-FFF2-40B4-BE49-F238E27FC236}">
              <a16:creationId xmlns:a16="http://schemas.microsoft.com/office/drawing/2014/main" id="{70BF6D05-5397-4DA9-A52A-EC2130806BA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41" name="TextBox 1840">
          <a:extLst>
            <a:ext uri="{FF2B5EF4-FFF2-40B4-BE49-F238E27FC236}">
              <a16:creationId xmlns:a16="http://schemas.microsoft.com/office/drawing/2014/main" id="{643294B6-C700-4B2C-996C-EA4DA621BCF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42" name="TextBox 1841">
          <a:extLst>
            <a:ext uri="{FF2B5EF4-FFF2-40B4-BE49-F238E27FC236}">
              <a16:creationId xmlns:a16="http://schemas.microsoft.com/office/drawing/2014/main" id="{70F51BDD-E0D0-4BEC-B22F-F134E550A46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43" name="TextBox 1842">
          <a:extLst>
            <a:ext uri="{FF2B5EF4-FFF2-40B4-BE49-F238E27FC236}">
              <a16:creationId xmlns:a16="http://schemas.microsoft.com/office/drawing/2014/main" id="{E21942A8-21EB-4AD1-97E0-BFEEBBE63C4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44" name="TextBox 1843">
          <a:extLst>
            <a:ext uri="{FF2B5EF4-FFF2-40B4-BE49-F238E27FC236}">
              <a16:creationId xmlns:a16="http://schemas.microsoft.com/office/drawing/2014/main" id="{3ABE8801-118B-4AD5-A31C-C2CF7CFD4C2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45" name="TextBox 1844">
          <a:extLst>
            <a:ext uri="{FF2B5EF4-FFF2-40B4-BE49-F238E27FC236}">
              <a16:creationId xmlns:a16="http://schemas.microsoft.com/office/drawing/2014/main" id="{E0F16772-5FD5-4416-9CD2-86CFA92AA8D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46" name="TextBox 1845">
          <a:extLst>
            <a:ext uri="{FF2B5EF4-FFF2-40B4-BE49-F238E27FC236}">
              <a16:creationId xmlns:a16="http://schemas.microsoft.com/office/drawing/2014/main" id="{DD9CF09B-6054-4415-A08C-C5B31501ED8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47" name="TextBox 1846">
          <a:extLst>
            <a:ext uri="{FF2B5EF4-FFF2-40B4-BE49-F238E27FC236}">
              <a16:creationId xmlns:a16="http://schemas.microsoft.com/office/drawing/2014/main" id="{8383AE8D-DF5D-479B-A74D-36B82C4D1EC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id="{2532C394-6B52-49DF-8EC5-5EE3D063597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49" name="TextBox 1848">
          <a:extLst>
            <a:ext uri="{FF2B5EF4-FFF2-40B4-BE49-F238E27FC236}">
              <a16:creationId xmlns:a16="http://schemas.microsoft.com/office/drawing/2014/main" id="{63B3F358-7D90-4BA8-9E32-B6741D9DF2A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50" name="TextBox 1849">
          <a:extLst>
            <a:ext uri="{FF2B5EF4-FFF2-40B4-BE49-F238E27FC236}">
              <a16:creationId xmlns:a16="http://schemas.microsoft.com/office/drawing/2014/main" id="{A87E4B10-E198-45D8-87B2-7DB06D9B6F6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51" name="TextBox 1850">
          <a:extLst>
            <a:ext uri="{FF2B5EF4-FFF2-40B4-BE49-F238E27FC236}">
              <a16:creationId xmlns:a16="http://schemas.microsoft.com/office/drawing/2014/main" id="{E3F7DC75-6DE1-4EC2-AC9A-F802DC9FD93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52" name="TextBox 1851">
          <a:extLst>
            <a:ext uri="{FF2B5EF4-FFF2-40B4-BE49-F238E27FC236}">
              <a16:creationId xmlns:a16="http://schemas.microsoft.com/office/drawing/2014/main" id="{CDD5876D-C028-429D-88EB-4D70C518CF4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53" name="TextBox 1852">
          <a:extLst>
            <a:ext uri="{FF2B5EF4-FFF2-40B4-BE49-F238E27FC236}">
              <a16:creationId xmlns:a16="http://schemas.microsoft.com/office/drawing/2014/main" id="{1DF824A2-1CBC-486A-A233-8B462C98F36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66F5F6D7-6223-43E0-8E9B-25EE7DE3D6C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55" name="TextBox 1854">
          <a:extLst>
            <a:ext uri="{FF2B5EF4-FFF2-40B4-BE49-F238E27FC236}">
              <a16:creationId xmlns:a16="http://schemas.microsoft.com/office/drawing/2014/main" id="{91E829D4-9102-4F26-9C7B-B2B8E9AFD9C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56" name="TextBox 1855">
          <a:extLst>
            <a:ext uri="{FF2B5EF4-FFF2-40B4-BE49-F238E27FC236}">
              <a16:creationId xmlns:a16="http://schemas.microsoft.com/office/drawing/2014/main" id="{15BB0C0E-EA59-457A-9165-0ED974359BD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id="{3E411449-7312-4EA2-BE70-A3751F92104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58" name="TextBox 1857">
          <a:extLst>
            <a:ext uri="{FF2B5EF4-FFF2-40B4-BE49-F238E27FC236}">
              <a16:creationId xmlns:a16="http://schemas.microsoft.com/office/drawing/2014/main" id="{E6A6D1C6-19F7-45FA-B09F-3EFE1DE2A75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59" name="TextBox 1858">
          <a:extLst>
            <a:ext uri="{FF2B5EF4-FFF2-40B4-BE49-F238E27FC236}">
              <a16:creationId xmlns:a16="http://schemas.microsoft.com/office/drawing/2014/main" id="{07706C5B-E90B-4F7F-BCC0-25ACC209E62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id="{A2476910-98C2-4A9D-AFD1-412F1094349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61" name="TextBox 1860">
          <a:extLst>
            <a:ext uri="{FF2B5EF4-FFF2-40B4-BE49-F238E27FC236}">
              <a16:creationId xmlns:a16="http://schemas.microsoft.com/office/drawing/2014/main" id="{83D34BEF-048E-4F16-BEB3-B1662AD9F3D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62" name="TextBox 1861">
          <a:extLst>
            <a:ext uri="{FF2B5EF4-FFF2-40B4-BE49-F238E27FC236}">
              <a16:creationId xmlns:a16="http://schemas.microsoft.com/office/drawing/2014/main" id="{6A18F1E8-83AE-426B-B72B-B688C8E0667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id="{96C7988D-C059-4A89-A364-F44F31B9AE9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64" name="TextBox 1863">
          <a:extLst>
            <a:ext uri="{FF2B5EF4-FFF2-40B4-BE49-F238E27FC236}">
              <a16:creationId xmlns:a16="http://schemas.microsoft.com/office/drawing/2014/main" id="{F5E14006-3A14-482C-BDDC-BDC95693F6C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65" name="TextBox 1864">
          <a:extLst>
            <a:ext uri="{FF2B5EF4-FFF2-40B4-BE49-F238E27FC236}">
              <a16:creationId xmlns:a16="http://schemas.microsoft.com/office/drawing/2014/main" id="{6FA8A1EA-32FB-4258-AB7B-36F2AD115B3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66" name="TextBox 1865">
          <a:extLst>
            <a:ext uri="{FF2B5EF4-FFF2-40B4-BE49-F238E27FC236}">
              <a16:creationId xmlns:a16="http://schemas.microsoft.com/office/drawing/2014/main" id="{7230364F-182F-49F1-89C3-DE9E29BAF8E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67" name="TextBox 1866">
          <a:extLst>
            <a:ext uri="{FF2B5EF4-FFF2-40B4-BE49-F238E27FC236}">
              <a16:creationId xmlns:a16="http://schemas.microsoft.com/office/drawing/2014/main" id="{29B0CFD2-E0EF-4F0B-9F16-2389EBCF448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68" name="TextBox 1867">
          <a:extLst>
            <a:ext uri="{FF2B5EF4-FFF2-40B4-BE49-F238E27FC236}">
              <a16:creationId xmlns:a16="http://schemas.microsoft.com/office/drawing/2014/main" id="{1236CA6B-C475-4250-9C25-C01A746EBA1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5F044521-0682-4E69-9131-1429AA2CE5A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70" name="TextBox 1869">
          <a:extLst>
            <a:ext uri="{FF2B5EF4-FFF2-40B4-BE49-F238E27FC236}">
              <a16:creationId xmlns:a16="http://schemas.microsoft.com/office/drawing/2014/main" id="{4E931A82-E0E0-4355-8664-6AC7246E85F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71" name="TextBox 1870">
          <a:extLst>
            <a:ext uri="{FF2B5EF4-FFF2-40B4-BE49-F238E27FC236}">
              <a16:creationId xmlns:a16="http://schemas.microsoft.com/office/drawing/2014/main" id="{137D7FFA-C19D-4B90-A7C4-71F9ADBFAF8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id="{43A25C30-93E0-4844-9083-FC704275754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73" name="TextBox 1872">
          <a:extLst>
            <a:ext uri="{FF2B5EF4-FFF2-40B4-BE49-F238E27FC236}">
              <a16:creationId xmlns:a16="http://schemas.microsoft.com/office/drawing/2014/main" id="{A07E7962-2369-47FF-9C5B-5BED97BD299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74" name="TextBox 1873">
          <a:extLst>
            <a:ext uri="{FF2B5EF4-FFF2-40B4-BE49-F238E27FC236}">
              <a16:creationId xmlns:a16="http://schemas.microsoft.com/office/drawing/2014/main" id="{C9E5FD40-9255-4FD8-B15A-88CB27CCD28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id="{6B7AFDDF-C9D3-4A6B-AFE0-B48495560C7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76" name="TextBox 1875">
          <a:extLst>
            <a:ext uri="{FF2B5EF4-FFF2-40B4-BE49-F238E27FC236}">
              <a16:creationId xmlns:a16="http://schemas.microsoft.com/office/drawing/2014/main" id="{5E91D8EA-354E-47AA-8382-63E7B10FE5A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77" name="TextBox 1876">
          <a:extLst>
            <a:ext uri="{FF2B5EF4-FFF2-40B4-BE49-F238E27FC236}">
              <a16:creationId xmlns:a16="http://schemas.microsoft.com/office/drawing/2014/main" id="{AE11C077-BBC9-46B6-B1BB-28852C4BAB8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id="{421B5A37-3352-485D-A50E-AF2E9F29233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79" name="TextBox 1878">
          <a:extLst>
            <a:ext uri="{FF2B5EF4-FFF2-40B4-BE49-F238E27FC236}">
              <a16:creationId xmlns:a16="http://schemas.microsoft.com/office/drawing/2014/main" id="{F2509A38-0ECC-4C81-8F92-43BE95C576F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80" name="TextBox 1879">
          <a:extLst>
            <a:ext uri="{FF2B5EF4-FFF2-40B4-BE49-F238E27FC236}">
              <a16:creationId xmlns:a16="http://schemas.microsoft.com/office/drawing/2014/main" id="{84DF9EB1-722F-4020-BC61-2BD70EB1FFD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81" name="TextBox 1880">
          <a:extLst>
            <a:ext uri="{FF2B5EF4-FFF2-40B4-BE49-F238E27FC236}">
              <a16:creationId xmlns:a16="http://schemas.microsoft.com/office/drawing/2014/main" id="{763839FC-40C5-409D-9E7E-09587B68622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82" name="TextBox 1881">
          <a:extLst>
            <a:ext uri="{FF2B5EF4-FFF2-40B4-BE49-F238E27FC236}">
              <a16:creationId xmlns:a16="http://schemas.microsoft.com/office/drawing/2014/main" id="{9DA2C6D0-D0E2-4167-B03F-DD52AE8B9BE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83" name="TextBox 1882">
          <a:extLst>
            <a:ext uri="{FF2B5EF4-FFF2-40B4-BE49-F238E27FC236}">
              <a16:creationId xmlns:a16="http://schemas.microsoft.com/office/drawing/2014/main" id="{ED9276DE-B8E9-4F9A-9412-2BA5B96D165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F8B63235-64DF-4AA9-BB7E-0AA18578419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85" name="TextBox 1884">
          <a:extLst>
            <a:ext uri="{FF2B5EF4-FFF2-40B4-BE49-F238E27FC236}">
              <a16:creationId xmlns:a16="http://schemas.microsoft.com/office/drawing/2014/main" id="{D01DA113-091B-4288-8695-A52144BFD74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86" name="TextBox 1885">
          <a:extLst>
            <a:ext uri="{FF2B5EF4-FFF2-40B4-BE49-F238E27FC236}">
              <a16:creationId xmlns:a16="http://schemas.microsoft.com/office/drawing/2014/main" id="{40301CED-AB51-4074-923E-9ED6C509031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87" name="TextBox 1886">
          <a:extLst>
            <a:ext uri="{FF2B5EF4-FFF2-40B4-BE49-F238E27FC236}">
              <a16:creationId xmlns:a16="http://schemas.microsoft.com/office/drawing/2014/main" id="{639B4BF2-F427-4548-AAD1-B7EA39B6135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88" name="TextBox 1887">
          <a:extLst>
            <a:ext uri="{FF2B5EF4-FFF2-40B4-BE49-F238E27FC236}">
              <a16:creationId xmlns:a16="http://schemas.microsoft.com/office/drawing/2014/main" id="{02407798-BCDA-4AC0-B5F0-3496908C582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89" name="TextBox 1888">
          <a:extLst>
            <a:ext uri="{FF2B5EF4-FFF2-40B4-BE49-F238E27FC236}">
              <a16:creationId xmlns:a16="http://schemas.microsoft.com/office/drawing/2014/main" id="{8C69847D-C5C0-445A-BF79-02C61E731CE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90" name="TextBox 1889">
          <a:extLst>
            <a:ext uri="{FF2B5EF4-FFF2-40B4-BE49-F238E27FC236}">
              <a16:creationId xmlns:a16="http://schemas.microsoft.com/office/drawing/2014/main" id="{23B9DE44-F26B-445D-9D57-6AAE19315B7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91" name="TextBox 1890">
          <a:extLst>
            <a:ext uri="{FF2B5EF4-FFF2-40B4-BE49-F238E27FC236}">
              <a16:creationId xmlns:a16="http://schemas.microsoft.com/office/drawing/2014/main" id="{279211FF-4C0E-443B-B410-EB419BAD862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92" name="TextBox 1891">
          <a:extLst>
            <a:ext uri="{FF2B5EF4-FFF2-40B4-BE49-F238E27FC236}">
              <a16:creationId xmlns:a16="http://schemas.microsoft.com/office/drawing/2014/main" id="{DC4EC256-E203-4AAA-8508-5BF7CAAA081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id="{B01F6C6F-C346-4984-8065-4A09FEF15D0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94" name="TextBox 1893">
          <a:extLst>
            <a:ext uri="{FF2B5EF4-FFF2-40B4-BE49-F238E27FC236}">
              <a16:creationId xmlns:a16="http://schemas.microsoft.com/office/drawing/2014/main" id="{DC786F0D-F650-4200-85B5-834CC500D79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95" name="TextBox 1894">
          <a:extLst>
            <a:ext uri="{FF2B5EF4-FFF2-40B4-BE49-F238E27FC236}">
              <a16:creationId xmlns:a16="http://schemas.microsoft.com/office/drawing/2014/main" id="{BE97EFE3-7F16-4041-8364-68211AD80F3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id="{AE8AAA08-8413-438A-8928-01E881AC61F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id="{0064051E-6F17-4DF0-A33C-CF99269D678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98" name="TextBox 1897">
          <a:extLst>
            <a:ext uri="{FF2B5EF4-FFF2-40B4-BE49-F238E27FC236}">
              <a16:creationId xmlns:a16="http://schemas.microsoft.com/office/drawing/2014/main" id="{12427259-B919-4E73-8288-C010C6C04B2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id="{4E73898C-6654-4B1D-98B8-24AF00806F4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00" name="TextBox 1899">
          <a:extLst>
            <a:ext uri="{FF2B5EF4-FFF2-40B4-BE49-F238E27FC236}">
              <a16:creationId xmlns:a16="http://schemas.microsoft.com/office/drawing/2014/main" id="{C39828AB-9137-4DB9-B45D-FB9000E379E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01" name="TextBox 1900">
          <a:extLst>
            <a:ext uri="{FF2B5EF4-FFF2-40B4-BE49-F238E27FC236}">
              <a16:creationId xmlns:a16="http://schemas.microsoft.com/office/drawing/2014/main" id="{F20FA2F2-E811-466E-B435-63F56AD7758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6F59EB63-2B45-4AE9-AFA3-9053D37D5B7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03" name="TextBox 1902">
          <a:extLst>
            <a:ext uri="{FF2B5EF4-FFF2-40B4-BE49-F238E27FC236}">
              <a16:creationId xmlns:a16="http://schemas.microsoft.com/office/drawing/2014/main" id="{E7D8DF7F-1B36-4BCE-9351-7C8066E9B70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04" name="TextBox 1903">
          <a:extLst>
            <a:ext uri="{FF2B5EF4-FFF2-40B4-BE49-F238E27FC236}">
              <a16:creationId xmlns:a16="http://schemas.microsoft.com/office/drawing/2014/main" id="{2EBE4EDB-D5A0-4210-AF3B-E8DB39201D2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id="{2A57C6E1-AC62-4ED4-B950-EB4C9AE1B7C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06" name="TextBox 1905">
          <a:extLst>
            <a:ext uri="{FF2B5EF4-FFF2-40B4-BE49-F238E27FC236}">
              <a16:creationId xmlns:a16="http://schemas.microsoft.com/office/drawing/2014/main" id="{83D91808-FD72-4F78-ABF2-F4561FA910D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07" name="TextBox 1906">
          <a:extLst>
            <a:ext uri="{FF2B5EF4-FFF2-40B4-BE49-F238E27FC236}">
              <a16:creationId xmlns:a16="http://schemas.microsoft.com/office/drawing/2014/main" id="{43FEE41A-29A7-4F8C-BA31-62411305C17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id="{E184FC88-CF35-4920-81BC-50BD7B9F7DA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09" name="TextBox 1908">
          <a:extLst>
            <a:ext uri="{FF2B5EF4-FFF2-40B4-BE49-F238E27FC236}">
              <a16:creationId xmlns:a16="http://schemas.microsoft.com/office/drawing/2014/main" id="{819BB0C2-0D7A-4D41-A621-278D7D53376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10" name="TextBox 1909">
          <a:extLst>
            <a:ext uri="{FF2B5EF4-FFF2-40B4-BE49-F238E27FC236}">
              <a16:creationId xmlns:a16="http://schemas.microsoft.com/office/drawing/2014/main" id="{7C44E85E-EF3C-4965-801D-F984470A406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11" name="TextBox 1910">
          <a:extLst>
            <a:ext uri="{FF2B5EF4-FFF2-40B4-BE49-F238E27FC236}">
              <a16:creationId xmlns:a16="http://schemas.microsoft.com/office/drawing/2014/main" id="{8F482B69-4D6D-4386-BE5B-EC0E554CB15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12" name="TextBox 1911">
          <a:extLst>
            <a:ext uri="{FF2B5EF4-FFF2-40B4-BE49-F238E27FC236}">
              <a16:creationId xmlns:a16="http://schemas.microsoft.com/office/drawing/2014/main" id="{543D73E7-F0CF-42D5-9643-DC7D1D3EC30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13" name="TextBox 1912">
          <a:extLst>
            <a:ext uri="{FF2B5EF4-FFF2-40B4-BE49-F238E27FC236}">
              <a16:creationId xmlns:a16="http://schemas.microsoft.com/office/drawing/2014/main" id="{07517B58-F06E-4B92-959A-FBDE017F479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id="{638F2D86-14D3-4282-8DF5-072DFA0C2E5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15" name="TextBox 1914">
          <a:extLst>
            <a:ext uri="{FF2B5EF4-FFF2-40B4-BE49-F238E27FC236}">
              <a16:creationId xmlns:a16="http://schemas.microsoft.com/office/drawing/2014/main" id="{447F70FD-0432-4A06-AE11-921837BD1A3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16" name="TextBox 1915">
          <a:extLst>
            <a:ext uri="{FF2B5EF4-FFF2-40B4-BE49-F238E27FC236}">
              <a16:creationId xmlns:a16="http://schemas.microsoft.com/office/drawing/2014/main" id="{8DE9B52E-EEDF-4084-8787-B12385DD80F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3C71C418-6D63-4E40-92E4-3A298F5E8C1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18" name="TextBox 1917">
          <a:extLst>
            <a:ext uri="{FF2B5EF4-FFF2-40B4-BE49-F238E27FC236}">
              <a16:creationId xmlns:a16="http://schemas.microsoft.com/office/drawing/2014/main" id="{8FE88649-CA55-43BC-B083-89EED0559BB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19" name="TextBox 1918">
          <a:extLst>
            <a:ext uri="{FF2B5EF4-FFF2-40B4-BE49-F238E27FC236}">
              <a16:creationId xmlns:a16="http://schemas.microsoft.com/office/drawing/2014/main" id="{97F05700-211F-4DDC-9A10-682C40BABC7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F137B7FD-9C4D-4AF8-94F9-19950ABECE6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21" name="TextBox 1920">
          <a:extLst>
            <a:ext uri="{FF2B5EF4-FFF2-40B4-BE49-F238E27FC236}">
              <a16:creationId xmlns:a16="http://schemas.microsoft.com/office/drawing/2014/main" id="{44DE5317-AA22-4964-886E-CAF24369F5F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22" name="TextBox 1921">
          <a:extLst>
            <a:ext uri="{FF2B5EF4-FFF2-40B4-BE49-F238E27FC236}">
              <a16:creationId xmlns:a16="http://schemas.microsoft.com/office/drawing/2014/main" id="{9D412C47-192E-4C89-A69A-459AE1F06CC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id="{0D1C94D2-F8F0-4B04-AEC7-B128AB064D9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24" name="TextBox 1923">
          <a:extLst>
            <a:ext uri="{FF2B5EF4-FFF2-40B4-BE49-F238E27FC236}">
              <a16:creationId xmlns:a16="http://schemas.microsoft.com/office/drawing/2014/main" id="{F4E3E409-8C75-4256-8329-260BD7BB1F2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25" name="TextBox 1924">
          <a:extLst>
            <a:ext uri="{FF2B5EF4-FFF2-40B4-BE49-F238E27FC236}">
              <a16:creationId xmlns:a16="http://schemas.microsoft.com/office/drawing/2014/main" id="{20ABBDD5-1B08-4914-AEC5-31FF142CFA2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26" name="TextBox 1925">
          <a:extLst>
            <a:ext uri="{FF2B5EF4-FFF2-40B4-BE49-F238E27FC236}">
              <a16:creationId xmlns:a16="http://schemas.microsoft.com/office/drawing/2014/main" id="{332E237A-7EED-4C35-9869-C9A3D8633C9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27" name="TextBox 1926">
          <a:extLst>
            <a:ext uri="{FF2B5EF4-FFF2-40B4-BE49-F238E27FC236}">
              <a16:creationId xmlns:a16="http://schemas.microsoft.com/office/drawing/2014/main" id="{4E422CD7-3B45-4960-9FF6-E57B5B21F49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28" name="TextBox 1927">
          <a:extLst>
            <a:ext uri="{FF2B5EF4-FFF2-40B4-BE49-F238E27FC236}">
              <a16:creationId xmlns:a16="http://schemas.microsoft.com/office/drawing/2014/main" id="{ABF02A04-4DF0-4D31-A75A-8BC7EE3EF03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29" name="TextBox 1928">
          <a:extLst>
            <a:ext uri="{FF2B5EF4-FFF2-40B4-BE49-F238E27FC236}">
              <a16:creationId xmlns:a16="http://schemas.microsoft.com/office/drawing/2014/main" id="{3EF47AB0-216E-4F1D-B361-5716073C8ED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30" name="TextBox 1929">
          <a:extLst>
            <a:ext uri="{FF2B5EF4-FFF2-40B4-BE49-F238E27FC236}">
              <a16:creationId xmlns:a16="http://schemas.microsoft.com/office/drawing/2014/main" id="{C28D911C-19FB-498D-B295-C23E5FA3944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31" name="TextBox 1930">
          <a:extLst>
            <a:ext uri="{FF2B5EF4-FFF2-40B4-BE49-F238E27FC236}">
              <a16:creationId xmlns:a16="http://schemas.microsoft.com/office/drawing/2014/main" id="{F56CF3EB-F02F-41F2-92E1-70BC109A586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034CA5DA-2A6B-441F-8B23-C4581AB4EA7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33" name="TextBox 1932">
          <a:extLst>
            <a:ext uri="{FF2B5EF4-FFF2-40B4-BE49-F238E27FC236}">
              <a16:creationId xmlns:a16="http://schemas.microsoft.com/office/drawing/2014/main" id="{ADD04178-5C93-495C-8681-32744D76780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34" name="TextBox 1933">
          <a:extLst>
            <a:ext uri="{FF2B5EF4-FFF2-40B4-BE49-F238E27FC236}">
              <a16:creationId xmlns:a16="http://schemas.microsoft.com/office/drawing/2014/main" id="{7479337A-FF85-4FDB-AECA-2A344EA37B6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35" name="TextBox 1934">
          <a:extLst>
            <a:ext uri="{FF2B5EF4-FFF2-40B4-BE49-F238E27FC236}">
              <a16:creationId xmlns:a16="http://schemas.microsoft.com/office/drawing/2014/main" id="{E33B5579-1C84-4156-8C13-496BC48A65D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36" name="TextBox 1935">
          <a:extLst>
            <a:ext uri="{FF2B5EF4-FFF2-40B4-BE49-F238E27FC236}">
              <a16:creationId xmlns:a16="http://schemas.microsoft.com/office/drawing/2014/main" id="{33587422-5F50-4C11-A380-62EB3640DCA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37" name="TextBox 1936">
          <a:extLst>
            <a:ext uri="{FF2B5EF4-FFF2-40B4-BE49-F238E27FC236}">
              <a16:creationId xmlns:a16="http://schemas.microsoft.com/office/drawing/2014/main" id="{BA9BC538-7393-4C9A-8C83-DEACEF20032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id="{A9567175-D6D6-49E5-BD80-1F95D203A71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39" name="TextBox 1938">
          <a:extLst>
            <a:ext uri="{FF2B5EF4-FFF2-40B4-BE49-F238E27FC236}">
              <a16:creationId xmlns:a16="http://schemas.microsoft.com/office/drawing/2014/main" id="{3BFCCEB9-B1EC-4198-8E91-9D366018F1B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40" name="TextBox 1939">
          <a:extLst>
            <a:ext uri="{FF2B5EF4-FFF2-40B4-BE49-F238E27FC236}">
              <a16:creationId xmlns:a16="http://schemas.microsoft.com/office/drawing/2014/main" id="{0A785492-C2A1-4A80-8E25-E045D0BF123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id="{5425BE4B-8AB7-4C47-868E-B5C3F2BB730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42" name="TextBox 1941">
          <a:extLst>
            <a:ext uri="{FF2B5EF4-FFF2-40B4-BE49-F238E27FC236}">
              <a16:creationId xmlns:a16="http://schemas.microsoft.com/office/drawing/2014/main" id="{1D748A8D-8F04-4BBC-86FD-6CE5939F168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43" name="TextBox 1942">
          <a:extLst>
            <a:ext uri="{FF2B5EF4-FFF2-40B4-BE49-F238E27FC236}">
              <a16:creationId xmlns:a16="http://schemas.microsoft.com/office/drawing/2014/main" id="{5BCD3D05-D42D-4D11-A354-6A8874B1D2C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id="{40276F90-04D8-47C1-9921-0533C1B5776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45" name="TextBox 1944">
          <a:extLst>
            <a:ext uri="{FF2B5EF4-FFF2-40B4-BE49-F238E27FC236}">
              <a16:creationId xmlns:a16="http://schemas.microsoft.com/office/drawing/2014/main" id="{1A0E2C49-9C39-4029-B810-4D9C8DFB0AC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46" name="TextBox 1945">
          <a:extLst>
            <a:ext uri="{FF2B5EF4-FFF2-40B4-BE49-F238E27FC236}">
              <a16:creationId xmlns:a16="http://schemas.microsoft.com/office/drawing/2014/main" id="{B7668117-A069-48AF-91F1-CA975BD12F7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09EAFF20-866B-492F-A32C-FFA35E35706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48" name="TextBox 1947">
          <a:extLst>
            <a:ext uri="{FF2B5EF4-FFF2-40B4-BE49-F238E27FC236}">
              <a16:creationId xmlns:a16="http://schemas.microsoft.com/office/drawing/2014/main" id="{B59E6DC0-CA0E-4BFD-A798-BDBB3B3E923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49" name="TextBox 1948">
          <a:extLst>
            <a:ext uri="{FF2B5EF4-FFF2-40B4-BE49-F238E27FC236}">
              <a16:creationId xmlns:a16="http://schemas.microsoft.com/office/drawing/2014/main" id="{ACEEC39A-3BAC-402E-9459-F4EFFA7BEAC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50" name="TextBox 1949">
          <a:extLst>
            <a:ext uri="{FF2B5EF4-FFF2-40B4-BE49-F238E27FC236}">
              <a16:creationId xmlns:a16="http://schemas.microsoft.com/office/drawing/2014/main" id="{9F12FAD7-6E39-480D-A510-66611768771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51" name="TextBox 1950">
          <a:extLst>
            <a:ext uri="{FF2B5EF4-FFF2-40B4-BE49-F238E27FC236}">
              <a16:creationId xmlns:a16="http://schemas.microsoft.com/office/drawing/2014/main" id="{4DAEE490-3622-4B66-88DF-52E2393E312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52" name="TextBox 1951">
          <a:extLst>
            <a:ext uri="{FF2B5EF4-FFF2-40B4-BE49-F238E27FC236}">
              <a16:creationId xmlns:a16="http://schemas.microsoft.com/office/drawing/2014/main" id="{8E865923-988A-475A-BFFA-34981710C39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1656DAFD-5FB8-4157-8234-5FB98AA1029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54" name="TextBox 1953">
          <a:extLst>
            <a:ext uri="{FF2B5EF4-FFF2-40B4-BE49-F238E27FC236}">
              <a16:creationId xmlns:a16="http://schemas.microsoft.com/office/drawing/2014/main" id="{963DC7EB-43E4-41FE-9122-14A69492034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55" name="TextBox 1954">
          <a:extLst>
            <a:ext uri="{FF2B5EF4-FFF2-40B4-BE49-F238E27FC236}">
              <a16:creationId xmlns:a16="http://schemas.microsoft.com/office/drawing/2014/main" id="{4A7D48CA-FAE9-4416-B5BC-EF455124E26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id="{0BF10E1B-2E64-4D8D-81C5-3D6E186627D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57" name="TextBox 1956">
          <a:extLst>
            <a:ext uri="{FF2B5EF4-FFF2-40B4-BE49-F238E27FC236}">
              <a16:creationId xmlns:a16="http://schemas.microsoft.com/office/drawing/2014/main" id="{E20FA2E5-A877-4151-9582-E8E68553D12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58" name="TextBox 1957">
          <a:extLst>
            <a:ext uri="{FF2B5EF4-FFF2-40B4-BE49-F238E27FC236}">
              <a16:creationId xmlns:a16="http://schemas.microsoft.com/office/drawing/2014/main" id="{644C218E-2E8A-42E4-A22C-9C885BEC7C0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id="{97D807BB-2BF4-44A3-B702-0F44649DE46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60" name="TextBox 1959">
          <a:extLst>
            <a:ext uri="{FF2B5EF4-FFF2-40B4-BE49-F238E27FC236}">
              <a16:creationId xmlns:a16="http://schemas.microsoft.com/office/drawing/2014/main" id="{567CC00A-46BC-4ED0-9B9B-7864E0E6118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61" name="TextBox 1960">
          <a:extLst>
            <a:ext uri="{FF2B5EF4-FFF2-40B4-BE49-F238E27FC236}">
              <a16:creationId xmlns:a16="http://schemas.microsoft.com/office/drawing/2014/main" id="{45394B4D-04CF-41E5-8886-B8BF15AFE0D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62" name="TextBox 1961">
          <a:extLst>
            <a:ext uri="{FF2B5EF4-FFF2-40B4-BE49-F238E27FC236}">
              <a16:creationId xmlns:a16="http://schemas.microsoft.com/office/drawing/2014/main" id="{CE5754FA-E719-476C-8993-945C060155C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63" name="TextBox 1962">
          <a:extLst>
            <a:ext uri="{FF2B5EF4-FFF2-40B4-BE49-F238E27FC236}">
              <a16:creationId xmlns:a16="http://schemas.microsoft.com/office/drawing/2014/main" id="{A9D72C75-5A11-46B8-B36E-93929FA79C4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64" name="TextBox 1963">
          <a:extLst>
            <a:ext uri="{FF2B5EF4-FFF2-40B4-BE49-F238E27FC236}">
              <a16:creationId xmlns:a16="http://schemas.microsoft.com/office/drawing/2014/main" id="{DB468342-6D30-43EA-B81A-19C7D579232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65" name="TextBox 1964">
          <a:extLst>
            <a:ext uri="{FF2B5EF4-FFF2-40B4-BE49-F238E27FC236}">
              <a16:creationId xmlns:a16="http://schemas.microsoft.com/office/drawing/2014/main" id="{77EB61B1-0869-40F9-9BDF-7F2891593AC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66" name="TextBox 1965">
          <a:extLst>
            <a:ext uri="{FF2B5EF4-FFF2-40B4-BE49-F238E27FC236}">
              <a16:creationId xmlns:a16="http://schemas.microsoft.com/office/drawing/2014/main" id="{02F8C5C8-A14D-4AFD-9641-720B5754C30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67" name="TextBox 1966">
          <a:extLst>
            <a:ext uri="{FF2B5EF4-FFF2-40B4-BE49-F238E27FC236}">
              <a16:creationId xmlns:a16="http://schemas.microsoft.com/office/drawing/2014/main" id="{6BFBF3EB-94A6-4CD0-99B6-569C37D0DCE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58698DBC-99EA-4029-98F0-80388F4E0B3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69" name="TextBox 1968">
          <a:extLst>
            <a:ext uri="{FF2B5EF4-FFF2-40B4-BE49-F238E27FC236}">
              <a16:creationId xmlns:a16="http://schemas.microsoft.com/office/drawing/2014/main" id="{070E2321-CB1A-45FD-ABED-FA367A4D674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1970" name="TextBox 1969">
          <a:extLst>
            <a:ext uri="{FF2B5EF4-FFF2-40B4-BE49-F238E27FC236}">
              <a16:creationId xmlns:a16="http://schemas.microsoft.com/office/drawing/2014/main" id="{B1D4127F-6635-44FE-B500-1D5685A7C4B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id="{F9873C16-4444-41B1-BD98-FCF250FA5F9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72" name="TextBox 1971">
          <a:extLst>
            <a:ext uri="{FF2B5EF4-FFF2-40B4-BE49-F238E27FC236}">
              <a16:creationId xmlns:a16="http://schemas.microsoft.com/office/drawing/2014/main" id="{C2580E13-BC4B-4CBF-8C66-F69F486507F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73" name="TextBox 1972">
          <a:extLst>
            <a:ext uri="{FF2B5EF4-FFF2-40B4-BE49-F238E27FC236}">
              <a16:creationId xmlns:a16="http://schemas.microsoft.com/office/drawing/2014/main" id="{A4D17853-2908-43C8-89D8-F0910B71280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74" name="TextBox 1973">
          <a:extLst>
            <a:ext uri="{FF2B5EF4-FFF2-40B4-BE49-F238E27FC236}">
              <a16:creationId xmlns:a16="http://schemas.microsoft.com/office/drawing/2014/main" id="{85C3036C-ED31-4F9A-9627-D9E597376EE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75" name="TextBox 1974">
          <a:extLst>
            <a:ext uri="{FF2B5EF4-FFF2-40B4-BE49-F238E27FC236}">
              <a16:creationId xmlns:a16="http://schemas.microsoft.com/office/drawing/2014/main" id="{8C97951B-52B2-49F5-88F9-CA436E5F9A7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76" name="TextBox 1975">
          <a:extLst>
            <a:ext uri="{FF2B5EF4-FFF2-40B4-BE49-F238E27FC236}">
              <a16:creationId xmlns:a16="http://schemas.microsoft.com/office/drawing/2014/main" id="{F875F9F0-A0DE-43C2-AE6D-0F08CC084567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77" name="TextBox 1976">
          <a:extLst>
            <a:ext uri="{FF2B5EF4-FFF2-40B4-BE49-F238E27FC236}">
              <a16:creationId xmlns:a16="http://schemas.microsoft.com/office/drawing/2014/main" id="{CB19997C-5A07-4DA6-A20C-608ED09A3997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78" name="TextBox 1977">
          <a:extLst>
            <a:ext uri="{FF2B5EF4-FFF2-40B4-BE49-F238E27FC236}">
              <a16:creationId xmlns:a16="http://schemas.microsoft.com/office/drawing/2014/main" id="{07F490BE-07F2-4FA7-BA0F-CEA1ED98598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79" name="TextBox 1978">
          <a:extLst>
            <a:ext uri="{FF2B5EF4-FFF2-40B4-BE49-F238E27FC236}">
              <a16:creationId xmlns:a16="http://schemas.microsoft.com/office/drawing/2014/main" id="{E947FEAD-0FC3-41D8-8573-9295C3B1EBA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80" name="TextBox 1979">
          <a:extLst>
            <a:ext uri="{FF2B5EF4-FFF2-40B4-BE49-F238E27FC236}">
              <a16:creationId xmlns:a16="http://schemas.microsoft.com/office/drawing/2014/main" id="{29565656-78EB-4BE3-ABC1-96A87BF0393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81" name="TextBox 1980">
          <a:extLst>
            <a:ext uri="{FF2B5EF4-FFF2-40B4-BE49-F238E27FC236}">
              <a16:creationId xmlns:a16="http://schemas.microsoft.com/office/drawing/2014/main" id="{23C837E6-F9D1-4713-88E1-9EFFE5CA5FA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82" name="TextBox 1981">
          <a:extLst>
            <a:ext uri="{FF2B5EF4-FFF2-40B4-BE49-F238E27FC236}">
              <a16:creationId xmlns:a16="http://schemas.microsoft.com/office/drawing/2014/main" id="{34E1BB00-7340-4001-9C90-01800F6BAA2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id="{8D2E283A-5EC3-4152-8C8E-6674D1EAC52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84" name="TextBox 1983">
          <a:extLst>
            <a:ext uri="{FF2B5EF4-FFF2-40B4-BE49-F238E27FC236}">
              <a16:creationId xmlns:a16="http://schemas.microsoft.com/office/drawing/2014/main" id="{97149D90-6FF0-4F01-9EFF-E6F4C747A66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85" name="TextBox 1984">
          <a:extLst>
            <a:ext uri="{FF2B5EF4-FFF2-40B4-BE49-F238E27FC236}">
              <a16:creationId xmlns:a16="http://schemas.microsoft.com/office/drawing/2014/main" id="{F92BBC8A-A652-4BCB-9D57-0FC9302A952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id="{D8A5D060-6E1D-4CA5-99CC-29C888D2E43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87" name="TextBox 1986">
          <a:extLst>
            <a:ext uri="{FF2B5EF4-FFF2-40B4-BE49-F238E27FC236}">
              <a16:creationId xmlns:a16="http://schemas.microsoft.com/office/drawing/2014/main" id="{FCE33582-3EC2-4C37-B5CE-12FB194B990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88" name="TextBox 1987">
          <a:extLst>
            <a:ext uri="{FF2B5EF4-FFF2-40B4-BE49-F238E27FC236}">
              <a16:creationId xmlns:a16="http://schemas.microsoft.com/office/drawing/2014/main" id="{992F0843-829A-4BEB-A3A4-4BCAA09B944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id="{148A5BF1-C881-4787-889F-CDDCB710A9C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90" name="TextBox 1989">
          <a:extLst>
            <a:ext uri="{FF2B5EF4-FFF2-40B4-BE49-F238E27FC236}">
              <a16:creationId xmlns:a16="http://schemas.microsoft.com/office/drawing/2014/main" id="{B56FD8BB-47F9-4BCF-9FB0-A14BFB828CB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91" name="TextBox 1990">
          <a:extLst>
            <a:ext uri="{FF2B5EF4-FFF2-40B4-BE49-F238E27FC236}">
              <a16:creationId xmlns:a16="http://schemas.microsoft.com/office/drawing/2014/main" id="{2380031F-C6DC-409E-906C-C6920FC3123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92" name="TextBox 1991">
          <a:extLst>
            <a:ext uri="{FF2B5EF4-FFF2-40B4-BE49-F238E27FC236}">
              <a16:creationId xmlns:a16="http://schemas.microsoft.com/office/drawing/2014/main" id="{EF5EA3F0-E93C-4D55-A8F5-A78B836EE907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93" name="TextBox 1992">
          <a:extLst>
            <a:ext uri="{FF2B5EF4-FFF2-40B4-BE49-F238E27FC236}">
              <a16:creationId xmlns:a16="http://schemas.microsoft.com/office/drawing/2014/main" id="{707441F5-E52B-4520-838E-1C0C1392CB3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94" name="TextBox 1993">
          <a:extLst>
            <a:ext uri="{FF2B5EF4-FFF2-40B4-BE49-F238E27FC236}">
              <a16:creationId xmlns:a16="http://schemas.microsoft.com/office/drawing/2014/main" id="{B366EEA8-CABE-4290-AF89-6BD0FB689EB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2A9F644E-D525-4374-8F3C-44EB1F952AF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96" name="TextBox 1995">
          <a:extLst>
            <a:ext uri="{FF2B5EF4-FFF2-40B4-BE49-F238E27FC236}">
              <a16:creationId xmlns:a16="http://schemas.microsoft.com/office/drawing/2014/main" id="{E7F617C9-D457-4A06-A485-6EA4E90A83E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97" name="TextBox 1996">
          <a:extLst>
            <a:ext uri="{FF2B5EF4-FFF2-40B4-BE49-F238E27FC236}">
              <a16:creationId xmlns:a16="http://schemas.microsoft.com/office/drawing/2014/main" id="{3E1D8221-9E7A-4C1E-B46B-50081BD675B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id="{684F9741-8BC4-47A1-B077-4C9BDB1F610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1999" name="TextBox 1998">
          <a:extLst>
            <a:ext uri="{FF2B5EF4-FFF2-40B4-BE49-F238E27FC236}">
              <a16:creationId xmlns:a16="http://schemas.microsoft.com/office/drawing/2014/main" id="{A50D8D85-D558-4241-A3A7-EF79571A9BB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00" name="TextBox 1999">
          <a:extLst>
            <a:ext uri="{FF2B5EF4-FFF2-40B4-BE49-F238E27FC236}">
              <a16:creationId xmlns:a16="http://schemas.microsoft.com/office/drawing/2014/main" id="{D5C33DF1-8F12-4DA9-AA85-59D9980C38D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01" name="TextBox 2000">
          <a:extLst>
            <a:ext uri="{FF2B5EF4-FFF2-40B4-BE49-F238E27FC236}">
              <a16:creationId xmlns:a16="http://schemas.microsoft.com/office/drawing/2014/main" id="{FEF98E98-8D54-434C-A53A-CB97F444F44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02" name="TextBox 2001">
          <a:extLst>
            <a:ext uri="{FF2B5EF4-FFF2-40B4-BE49-F238E27FC236}">
              <a16:creationId xmlns:a16="http://schemas.microsoft.com/office/drawing/2014/main" id="{847DEF46-56DB-4482-BEC7-85E889C7971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03" name="TextBox 2002">
          <a:extLst>
            <a:ext uri="{FF2B5EF4-FFF2-40B4-BE49-F238E27FC236}">
              <a16:creationId xmlns:a16="http://schemas.microsoft.com/office/drawing/2014/main" id="{D3FDECB4-02F4-4431-9A10-E4D7218647D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id="{8A79E366-AA26-46AE-85D3-B091D987B4E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05" name="TextBox 2004">
          <a:extLst>
            <a:ext uri="{FF2B5EF4-FFF2-40B4-BE49-F238E27FC236}">
              <a16:creationId xmlns:a16="http://schemas.microsoft.com/office/drawing/2014/main" id="{144FD3DA-0FFB-4CEB-9DF4-01A7CB8EFD3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06" name="TextBox 2005">
          <a:extLst>
            <a:ext uri="{FF2B5EF4-FFF2-40B4-BE49-F238E27FC236}">
              <a16:creationId xmlns:a16="http://schemas.microsoft.com/office/drawing/2014/main" id="{25F9925A-1ACF-41EA-9B75-7CF0DD41D0A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id="{B1A9E791-C997-4F05-8C82-5A4F5BD1C50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08" name="TextBox 2007">
          <a:extLst>
            <a:ext uri="{FF2B5EF4-FFF2-40B4-BE49-F238E27FC236}">
              <a16:creationId xmlns:a16="http://schemas.microsoft.com/office/drawing/2014/main" id="{63031F74-793A-4517-9D1F-EB1EA0E974E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09" name="TextBox 2008">
          <a:extLst>
            <a:ext uri="{FF2B5EF4-FFF2-40B4-BE49-F238E27FC236}">
              <a16:creationId xmlns:a16="http://schemas.microsoft.com/office/drawing/2014/main" id="{9A7044A6-304D-41C1-AB54-2EEEB282263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E1916DF8-A858-480C-861E-CE688F962BE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11" name="TextBox 2010">
          <a:extLst>
            <a:ext uri="{FF2B5EF4-FFF2-40B4-BE49-F238E27FC236}">
              <a16:creationId xmlns:a16="http://schemas.microsoft.com/office/drawing/2014/main" id="{70005725-161A-4255-8D7F-A1CCC14F350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12" name="TextBox 2011">
          <a:extLst>
            <a:ext uri="{FF2B5EF4-FFF2-40B4-BE49-F238E27FC236}">
              <a16:creationId xmlns:a16="http://schemas.microsoft.com/office/drawing/2014/main" id="{DB2DA92D-1A3F-4A57-B0B5-88E53F369FC7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13" name="TextBox 2012">
          <a:extLst>
            <a:ext uri="{FF2B5EF4-FFF2-40B4-BE49-F238E27FC236}">
              <a16:creationId xmlns:a16="http://schemas.microsoft.com/office/drawing/2014/main" id="{E253B313-ECC4-4AB3-AC0A-73E21E4806C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14" name="TextBox 2013">
          <a:extLst>
            <a:ext uri="{FF2B5EF4-FFF2-40B4-BE49-F238E27FC236}">
              <a16:creationId xmlns:a16="http://schemas.microsoft.com/office/drawing/2014/main" id="{F61BB9F3-9532-469D-BA82-31B1785F95A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15" name="TextBox 2014">
          <a:extLst>
            <a:ext uri="{FF2B5EF4-FFF2-40B4-BE49-F238E27FC236}">
              <a16:creationId xmlns:a16="http://schemas.microsoft.com/office/drawing/2014/main" id="{DEE70FEA-67C5-43D8-8A9B-FB9B3A76E7D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16" name="TextBox 2015">
          <a:extLst>
            <a:ext uri="{FF2B5EF4-FFF2-40B4-BE49-F238E27FC236}">
              <a16:creationId xmlns:a16="http://schemas.microsoft.com/office/drawing/2014/main" id="{9B128069-3D4E-4199-95B2-E2801C7871D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17" name="TextBox 2016">
          <a:extLst>
            <a:ext uri="{FF2B5EF4-FFF2-40B4-BE49-F238E27FC236}">
              <a16:creationId xmlns:a16="http://schemas.microsoft.com/office/drawing/2014/main" id="{C0158D83-833F-4442-B4F3-A31242A9943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18" name="TextBox 2017">
          <a:extLst>
            <a:ext uri="{FF2B5EF4-FFF2-40B4-BE49-F238E27FC236}">
              <a16:creationId xmlns:a16="http://schemas.microsoft.com/office/drawing/2014/main" id="{9FA56130-9DCA-427A-93AC-EA37790A0EA7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19" name="TextBox 2018">
          <a:extLst>
            <a:ext uri="{FF2B5EF4-FFF2-40B4-BE49-F238E27FC236}">
              <a16:creationId xmlns:a16="http://schemas.microsoft.com/office/drawing/2014/main" id="{6D82806F-2DFE-48AA-B19E-3A818FE6608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20" name="TextBox 2019">
          <a:extLst>
            <a:ext uri="{FF2B5EF4-FFF2-40B4-BE49-F238E27FC236}">
              <a16:creationId xmlns:a16="http://schemas.microsoft.com/office/drawing/2014/main" id="{CE6BFF48-030B-4926-BCF0-33A8D96D379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21" name="TextBox 2020">
          <a:extLst>
            <a:ext uri="{FF2B5EF4-FFF2-40B4-BE49-F238E27FC236}">
              <a16:creationId xmlns:a16="http://schemas.microsoft.com/office/drawing/2014/main" id="{DBB2AFF9-7B45-4E57-B92C-65F675583BF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22" name="TextBox 2021">
          <a:extLst>
            <a:ext uri="{FF2B5EF4-FFF2-40B4-BE49-F238E27FC236}">
              <a16:creationId xmlns:a16="http://schemas.microsoft.com/office/drawing/2014/main" id="{564EDF7C-024D-4224-87BE-18F9A5B58AD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23" name="TextBox 2022">
          <a:extLst>
            <a:ext uri="{FF2B5EF4-FFF2-40B4-BE49-F238E27FC236}">
              <a16:creationId xmlns:a16="http://schemas.microsoft.com/office/drawing/2014/main" id="{04250204-67E3-4F24-8224-F1E79922200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24" name="TextBox 2023">
          <a:extLst>
            <a:ext uri="{FF2B5EF4-FFF2-40B4-BE49-F238E27FC236}">
              <a16:creationId xmlns:a16="http://schemas.microsoft.com/office/drawing/2014/main" id="{3D5AFC98-2DAB-4BD3-8C49-0DF52F748DF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670A744D-DA71-4636-B65C-7590AF4FE34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26" name="TextBox 2025">
          <a:extLst>
            <a:ext uri="{FF2B5EF4-FFF2-40B4-BE49-F238E27FC236}">
              <a16:creationId xmlns:a16="http://schemas.microsoft.com/office/drawing/2014/main" id="{29BA0356-CF82-4201-B2DE-1747C4EE981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27" name="TextBox 2026">
          <a:extLst>
            <a:ext uri="{FF2B5EF4-FFF2-40B4-BE49-F238E27FC236}">
              <a16:creationId xmlns:a16="http://schemas.microsoft.com/office/drawing/2014/main" id="{CDA17BB8-470A-4B9E-855A-300656AB03A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28" name="TextBox 2027">
          <a:extLst>
            <a:ext uri="{FF2B5EF4-FFF2-40B4-BE49-F238E27FC236}">
              <a16:creationId xmlns:a16="http://schemas.microsoft.com/office/drawing/2014/main" id="{537544C0-A0D1-46DC-A023-9739D280266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29" name="TextBox 2028">
          <a:extLst>
            <a:ext uri="{FF2B5EF4-FFF2-40B4-BE49-F238E27FC236}">
              <a16:creationId xmlns:a16="http://schemas.microsoft.com/office/drawing/2014/main" id="{42C0BF10-82AF-4012-B9C6-E41F863C9D2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30" name="TextBox 2029">
          <a:extLst>
            <a:ext uri="{FF2B5EF4-FFF2-40B4-BE49-F238E27FC236}">
              <a16:creationId xmlns:a16="http://schemas.microsoft.com/office/drawing/2014/main" id="{AB32CAE7-CEC7-4327-B556-A3A2B136718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id="{B51FA51C-D27C-4ACE-9801-88CE7D06CB2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32" name="TextBox 2031">
          <a:extLst>
            <a:ext uri="{FF2B5EF4-FFF2-40B4-BE49-F238E27FC236}">
              <a16:creationId xmlns:a16="http://schemas.microsoft.com/office/drawing/2014/main" id="{448B3677-8A75-49C2-9AE6-8C9A89DBB63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33" name="TextBox 2032">
          <a:extLst>
            <a:ext uri="{FF2B5EF4-FFF2-40B4-BE49-F238E27FC236}">
              <a16:creationId xmlns:a16="http://schemas.microsoft.com/office/drawing/2014/main" id="{1D8CD9A4-664B-403E-B29D-E1AD85AFE47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34" name="TextBox 2033">
          <a:extLst>
            <a:ext uri="{FF2B5EF4-FFF2-40B4-BE49-F238E27FC236}">
              <a16:creationId xmlns:a16="http://schemas.microsoft.com/office/drawing/2014/main" id="{51F2E4E8-7532-4192-ADB7-8F7EFF8DA02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35" name="TextBox 2034">
          <a:extLst>
            <a:ext uri="{FF2B5EF4-FFF2-40B4-BE49-F238E27FC236}">
              <a16:creationId xmlns:a16="http://schemas.microsoft.com/office/drawing/2014/main" id="{93623309-BE3E-44D2-B38A-DB4CF1893A1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36" name="TextBox 2035">
          <a:extLst>
            <a:ext uri="{FF2B5EF4-FFF2-40B4-BE49-F238E27FC236}">
              <a16:creationId xmlns:a16="http://schemas.microsoft.com/office/drawing/2014/main" id="{EC24538E-D789-42EB-9256-547BDC42481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37" name="TextBox 2036">
          <a:extLst>
            <a:ext uri="{FF2B5EF4-FFF2-40B4-BE49-F238E27FC236}">
              <a16:creationId xmlns:a16="http://schemas.microsoft.com/office/drawing/2014/main" id="{B328044F-AD7D-4604-B557-95F1ECC4BB4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38" name="TextBox 2037">
          <a:extLst>
            <a:ext uri="{FF2B5EF4-FFF2-40B4-BE49-F238E27FC236}">
              <a16:creationId xmlns:a16="http://schemas.microsoft.com/office/drawing/2014/main" id="{30CB9C84-A01D-4775-84B5-4E951EF82EF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39" name="TextBox 2038">
          <a:extLst>
            <a:ext uri="{FF2B5EF4-FFF2-40B4-BE49-F238E27FC236}">
              <a16:creationId xmlns:a16="http://schemas.microsoft.com/office/drawing/2014/main" id="{5D4FFFB8-D891-42A9-B845-CEC7679839A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42B4F943-7903-4BC2-86BE-9F639CCE08A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41" name="TextBox 2040">
          <a:extLst>
            <a:ext uri="{FF2B5EF4-FFF2-40B4-BE49-F238E27FC236}">
              <a16:creationId xmlns:a16="http://schemas.microsoft.com/office/drawing/2014/main" id="{32A240AF-1F02-4D45-80CA-FD92285062C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42" name="TextBox 2041">
          <a:extLst>
            <a:ext uri="{FF2B5EF4-FFF2-40B4-BE49-F238E27FC236}">
              <a16:creationId xmlns:a16="http://schemas.microsoft.com/office/drawing/2014/main" id="{360498E6-D404-489B-AD1B-B93E873BFA7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43" name="TextBox 2042">
          <a:extLst>
            <a:ext uri="{FF2B5EF4-FFF2-40B4-BE49-F238E27FC236}">
              <a16:creationId xmlns:a16="http://schemas.microsoft.com/office/drawing/2014/main" id="{BF195104-4757-416F-8691-D6BF741BEDD7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44" name="TextBox 2043">
          <a:extLst>
            <a:ext uri="{FF2B5EF4-FFF2-40B4-BE49-F238E27FC236}">
              <a16:creationId xmlns:a16="http://schemas.microsoft.com/office/drawing/2014/main" id="{0522C2CE-263A-4897-B596-327C98A18BA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45" name="TextBox 2044">
          <a:extLst>
            <a:ext uri="{FF2B5EF4-FFF2-40B4-BE49-F238E27FC236}">
              <a16:creationId xmlns:a16="http://schemas.microsoft.com/office/drawing/2014/main" id="{4F396AA8-F703-4272-8624-CA59AAB2350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46" name="TextBox 2045">
          <a:extLst>
            <a:ext uri="{FF2B5EF4-FFF2-40B4-BE49-F238E27FC236}">
              <a16:creationId xmlns:a16="http://schemas.microsoft.com/office/drawing/2014/main" id="{3C7672AE-00CB-4851-88D4-CC2DD4E5B39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47" name="TextBox 2046">
          <a:extLst>
            <a:ext uri="{FF2B5EF4-FFF2-40B4-BE49-F238E27FC236}">
              <a16:creationId xmlns:a16="http://schemas.microsoft.com/office/drawing/2014/main" id="{0F6C933D-91C9-418E-9AEF-6E71D5D73A3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48" name="TextBox 2047">
          <a:extLst>
            <a:ext uri="{FF2B5EF4-FFF2-40B4-BE49-F238E27FC236}">
              <a16:creationId xmlns:a16="http://schemas.microsoft.com/office/drawing/2014/main" id="{E2D21FC1-0EF9-45D7-A73F-EC2310CB8A6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id="{6A87B95D-308C-4D37-A67F-E0920E6FDEF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50" name="TextBox 2049">
          <a:extLst>
            <a:ext uri="{FF2B5EF4-FFF2-40B4-BE49-F238E27FC236}">
              <a16:creationId xmlns:a16="http://schemas.microsoft.com/office/drawing/2014/main" id="{4A70BE02-5D47-413F-AADA-99E65F2141D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51" name="TextBox 2050">
          <a:extLst>
            <a:ext uri="{FF2B5EF4-FFF2-40B4-BE49-F238E27FC236}">
              <a16:creationId xmlns:a16="http://schemas.microsoft.com/office/drawing/2014/main" id="{4C1CC833-2627-47C5-AD6E-76E324B530F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id="{7D83581D-70FE-4A81-B510-0E3FBDE4AF7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53" name="TextBox 2052">
          <a:extLst>
            <a:ext uri="{FF2B5EF4-FFF2-40B4-BE49-F238E27FC236}">
              <a16:creationId xmlns:a16="http://schemas.microsoft.com/office/drawing/2014/main" id="{425B0B54-51A0-439C-B4EC-31502E505F8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54" name="TextBox 2053">
          <a:extLst>
            <a:ext uri="{FF2B5EF4-FFF2-40B4-BE49-F238E27FC236}">
              <a16:creationId xmlns:a16="http://schemas.microsoft.com/office/drawing/2014/main" id="{2196C3EE-C4F1-4BC8-87B9-023A1F85995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8229E2CD-ADF2-4386-B784-2CC17F69B4D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56" name="TextBox 2055">
          <a:extLst>
            <a:ext uri="{FF2B5EF4-FFF2-40B4-BE49-F238E27FC236}">
              <a16:creationId xmlns:a16="http://schemas.microsoft.com/office/drawing/2014/main" id="{B446BBF9-A678-4E3B-9E1E-4C412C19C67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57" name="TextBox 2056">
          <a:extLst>
            <a:ext uri="{FF2B5EF4-FFF2-40B4-BE49-F238E27FC236}">
              <a16:creationId xmlns:a16="http://schemas.microsoft.com/office/drawing/2014/main" id="{7B4EE907-D8E1-4DAC-AA45-D1A9C4113DB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58" name="TextBox 2057">
          <a:extLst>
            <a:ext uri="{FF2B5EF4-FFF2-40B4-BE49-F238E27FC236}">
              <a16:creationId xmlns:a16="http://schemas.microsoft.com/office/drawing/2014/main" id="{B9B9F163-0054-4082-A432-B65CBDED304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59" name="TextBox 2058">
          <a:extLst>
            <a:ext uri="{FF2B5EF4-FFF2-40B4-BE49-F238E27FC236}">
              <a16:creationId xmlns:a16="http://schemas.microsoft.com/office/drawing/2014/main" id="{09403D08-178B-468D-8FFB-1071B19314A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60" name="TextBox 2059">
          <a:extLst>
            <a:ext uri="{FF2B5EF4-FFF2-40B4-BE49-F238E27FC236}">
              <a16:creationId xmlns:a16="http://schemas.microsoft.com/office/drawing/2014/main" id="{A195338D-E0DB-42B3-9839-ACEFEA67EAD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id="{FD260B02-CB0D-4427-94A5-2801550C4FC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62" name="TextBox 2061">
          <a:extLst>
            <a:ext uri="{FF2B5EF4-FFF2-40B4-BE49-F238E27FC236}">
              <a16:creationId xmlns:a16="http://schemas.microsoft.com/office/drawing/2014/main" id="{905A7318-78FA-4645-ACCF-2AFEACDB2B2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63" name="TextBox 2062">
          <a:extLst>
            <a:ext uri="{FF2B5EF4-FFF2-40B4-BE49-F238E27FC236}">
              <a16:creationId xmlns:a16="http://schemas.microsoft.com/office/drawing/2014/main" id="{12139E4B-B0F2-4FFC-AB3E-6814529DA79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64" name="TextBox 2063">
          <a:extLst>
            <a:ext uri="{FF2B5EF4-FFF2-40B4-BE49-F238E27FC236}">
              <a16:creationId xmlns:a16="http://schemas.microsoft.com/office/drawing/2014/main" id="{A40044C0-E881-4A04-85E5-97264CBD9FF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65" name="TextBox 2064">
          <a:extLst>
            <a:ext uri="{FF2B5EF4-FFF2-40B4-BE49-F238E27FC236}">
              <a16:creationId xmlns:a16="http://schemas.microsoft.com/office/drawing/2014/main" id="{2B30649C-EF14-467A-B673-5F673F2087A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66" name="TextBox 2065">
          <a:extLst>
            <a:ext uri="{FF2B5EF4-FFF2-40B4-BE49-F238E27FC236}">
              <a16:creationId xmlns:a16="http://schemas.microsoft.com/office/drawing/2014/main" id="{25E2F0FF-FDE3-4A61-B29F-7D140F87B58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67" name="TextBox 2066">
          <a:extLst>
            <a:ext uri="{FF2B5EF4-FFF2-40B4-BE49-F238E27FC236}">
              <a16:creationId xmlns:a16="http://schemas.microsoft.com/office/drawing/2014/main" id="{ECA690D5-0D27-4005-B28C-4858D14B431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68" name="TextBox 2067">
          <a:extLst>
            <a:ext uri="{FF2B5EF4-FFF2-40B4-BE49-F238E27FC236}">
              <a16:creationId xmlns:a16="http://schemas.microsoft.com/office/drawing/2014/main" id="{F2655495-73F0-49BD-90C5-40E835EFE4D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69" name="TextBox 2068">
          <a:extLst>
            <a:ext uri="{FF2B5EF4-FFF2-40B4-BE49-F238E27FC236}">
              <a16:creationId xmlns:a16="http://schemas.microsoft.com/office/drawing/2014/main" id="{2639F6C4-4376-439B-9805-34C5526048F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157E3D14-BD4B-4A85-8578-FE12FB4BAEF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71" name="TextBox 2070">
          <a:extLst>
            <a:ext uri="{FF2B5EF4-FFF2-40B4-BE49-F238E27FC236}">
              <a16:creationId xmlns:a16="http://schemas.microsoft.com/office/drawing/2014/main" id="{F804DDD9-DF0B-42D0-A4F7-37E73EEA95C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72" name="TextBox 2071">
          <a:extLst>
            <a:ext uri="{FF2B5EF4-FFF2-40B4-BE49-F238E27FC236}">
              <a16:creationId xmlns:a16="http://schemas.microsoft.com/office/drawing/2014/main" id="{138FDDD2-5D33-40E7-93B4-7DB5930D66B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id="{45020184-4B3E-4E9C-A0D2-C9B0DCDB984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74" name="TextBox 2073">
          <a:extLst>
            <a:ext uri="{FF2B5EF4-FFF2-40B4-BE49-F238E27FC236}">
              <a16:creationId xmlns:a16="http://schemas.microsoft.com/office/drawing/2014/main" id="{21D05246-4BDB-4860-BC8E-772697D950D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75" name="TextBox 2074">
          <a:extLst>
            <a:ext uri="{FF2B5EF4-FFF2-40B4-BE49-F238E27FC236}">
              <a16:creationId xmlns:a16="http://schemas.microsoft.com/office/drawing/2014/main" id="{32B49D84-71E3-49A8-A5BA-D79B88AC48D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id="{14E1AD35-7024-4549-825D-BFCF1544EE0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77" name="TextBox 2076">
          <a:extLst>
            <a:ext uri="{FF2B5EF4-FFF2-40B4-BE49-F238E27FC236}">
              <a16:creationId xmlns:a16="http://schemas.microsoft.com/office/drawing/2014/main" id="{A69DD2F5-28D7-4793-B81F-62BE72A9792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78" name="TextBox 2077">
          <a:extLst>
            <a:ext uri="{FF2B5EF4-FFF2-40B4-BE49-F238E27FC236}">
              <a16:creationId xmlns:a16="http://schemas.microsoft.com/office/drawing/2014/main" id="{B622BD2E-E4E3-453C-964F-967AFA19C00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79" name="TextBox 2078">
          <a:extLst>
            <a:ext uri="{FF2B5EF4-FFF2-40B4-BE49-F238E27FC236}">
              <a16:creationId xmlns:a16="http://schemas.microsoft.com/office/drawing/2014/main" id="{A95AD4AC-C3D4-4F3E-8F19-3FF9F35630F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80" name="TextBox 2079">
          <a:extLst>
            <a:ext uri="{FF2B5EF4-FFF2-40B4-BE49-F238E27FC236}">
              <a16:creationId xmlns:a16="http://schemas.microsoft.com/office/drawing/2014/main" id="{CEBC1704-F1A9-4E2F-90A6-A91BAA2AA93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81" name="TextBox 2080">
          <a:extLst>
            <a:ext uri="{FF2B5EF4-FFF2-40B4-BE49-F238E27FC236}">
              <a16:creationId xmlns:a16="http://schemas.microsoft.com/office/drawing/2014/main" id="{CD85258C-2C90-42C5-8716-F663B0F9578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82" name="TextBox 2081">
          <a:extLst>
            <a:ext uri="{FF2B5EF4-FFF2-40B4-BE49-F238E27FC236}">
              <a16:creationId xmlns:a16="http://schemas.microsoft.com/office/drawing/2014/main" id="{40FD3F22-CEF9-4781-B6A3-F3A5B95C152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83" name="TextBox 2082">
          <a:extLst>
            <a:ext uri="{FF2B5EF4-FFF2-40B4-BE49-F238E27FC236}">
              <a16:creationId xmlns:a16="http://schemas.microsoft.com/office/drawing/2014/main" id="{B0E1F767-BAE9-4786-ABB0-1A34AFF35C4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84" name="TextBox 2083">
          <a:extLst>
            <a:ext uri="{FF2B5EF4-FFF2-40B4-BE49-F238E27FC236}">
              <a16:creationId xmlns:a16="http://schemas.microsoft.com/office/drawing/2014/main" id="{A6549180-1ED2-4847-A169-F8C195A1E91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4119F35C-C43A-4AD0-9E7C-D21E8EDB200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86" name="TextBox 2085">
          <a:extLst>
            <a:ext uri="{FF2B5EF4-FFF2-40B4-BE49-F238E27FC236}">
              <a16:creationId xmlns:a16="http://schemas.microsoft.com/office/drawing/2014/main" id="{30833080-BF49-4902-994F-82DFD8080F2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87" name="TextBox 2086">
          <a:extLst>
            <a:ext uri="{FF2B5EF4-FFF2-40B4-BE49-F238E27FC236}">
              <a16:creationId xmlns:a16="http://schemas.microsoft.com/office/drawing/2014/main" id="{F54989EF-DAF4-45AE-AD5C-45FD4D86049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88" name="TextBox 2087">
          <a:extLst>
            <a:ext uri="{FF2B5EF4-FFF2-40B4-BE49-F238E27FC236}">
              <a16:creationId xmlns:a16="http://schemas.microsoft.com/office/drawing/2014/main" id="{E49B2639-3814-46D6-AB88-D3258CEE017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89" name="TextBox 2088">
          <a:extLst>
            <a:ext uri="{FF2B5EF4-FFF2-40B4-BE49-F238E27FC236}">
              <a16:creationId xmlns:a16="http://schemas.microsoft.com/office/drawing/2014/main" id="{B4F18B03-881A-486B-BF21-A4D626DCFE27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90" name="TextBox 2089">
          <a:extLst>
            <a:ext uri="{FF2B5EF4-FFF2-40B4-BE49-F238E27FC236}">
              <a16:creationId xmlns:a16="http://schemas.microsoft.com/office/drawing/2014/main" id="{D3AE902F-6B44-47C8-8285-07B5F617A28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id="{7E96DF0B-2544-4B65-9623-12F2381E0B7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92" name="TextBox 2091">
          <a:extLst>
            <a:ext uri="{FF2B5EF4-FFF2-40B4-BE49-F238E27FC236}">
              <a16:creationId xmlns:a16="http://schemas.microsoft.com/office/drawing/2014/main" id="{EF85AF2C-3A81-4250-BED1-0DF4B46104C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93" name="TextBox 2092">
          <a:extLst>
            <a:ext uri="{FF2B5EF4-FFF2-40B4-BE49-F238E27FC236}">
              <a16:creationId xmlns:a16="http://schemas.microsoft.com/office/drawing/2014/main" id="{A17DD4F3-AEDF-41BC-BBB5-73BB3939EFE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id="{F6AFFE29-93E3-434B-8244-89B5C912EDC7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95" name="TextBox 2094">
          <a:extLst>
            <a:ext uri="{FF2B5EF4-FFF2-40B4-BE49-F238E27FC236}">
              <a16:creationId xmlns:a16="http://schemas.microsoft.com/office/drawing/2014/main" id="{40F03A71-3221-414C-AE88-783463B9049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96" name="TextBox 2095">
          <a:extLst>
            <a:ext uri="{FF2B5EF4-FFF2-40B4-BE49-F238E27FC236}">
              <a16:creationId xmlns:a16="http://schemas.microsoft.com/office/drawing/2014/main" id="{964CF530-CA51-4068-BBB2-CD3ED934E9F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4DB64361-E3A7-43F4-87EF-16502233838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98" name="TextBox 2097">
          <a:extLst>
            <a:ext uri="{FF2B5EF4-FFF2-40B4-BE49-F238E27FC236}">
              <a16:creationId xmlns:a16="http://schemas.microsoft.com/office/drawing/2014/main" id="{B4EDACA3-4636-4C41-BEEF-3F37C07BDBB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099" name="TextBox 2098">
          <a:extLst>
            <a:ext uri="{FF2B5EF4-FFF2-40B4-BE49-F238E27FC236}">
              <a16:creationId xmlns:a16="http://schemas.microsoft.com/office/drawing/2014/main" id="{DCE505E2-5E43-409E-9BD0-8CBB6C730CB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93CFC3BD-3C08-4744-A318-CB6B8EAD788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id="{56E9645F-DDB1-4E2E-A029-4F52ED59547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02" name="TextBox 2101">
          <a:extLst>
            <a:ext uri="{FF2B5EF4-FFF2-40B4-BE49-F238E27FC236}">
              <a16:creationId xmlns:a16="http://schemas.microsoft.com/office/drawing/2014/main" id="{A5E9D6DB-635F-4DAD-A19C-07D94DE7863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D1039E7A-8102-4AFB-9FB3-DAE00F45DE3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04" name="TextBox 2103">
          <a:extLst>
            <a:ext uri="{FF2B5EF4-FFF2-40B4-BE49-F238E27FC236}">
              <a16:creationId xmlns:a16="http://schemas.microsoft.com/office/drawing/2014/main" id="{7B4611F8-21C4-4357-8E77-FA56EB25790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DE7CA524-9382-4972-8DE3-D9F01F02D5C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63192346-39D2-482E-85E9-DCC9AD22261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07" name="TextBox 2106">
          <a:extLst>
            <a:ext uri="{FF2B5EF4-FFF2-40B4-BE49-F238E27FC236}">
              <a16:creationId xmlns:a16="http://schemas.microsoft.com/office/drawing/2014/main" id="{C568F66A-0943-4C35-8B4E-8C88B114040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08" name="TextBox 2107">
          <a:extLst>
            <a:ext uri="{FF2B5EF4-FFF2-40B4-BE49-F238E27FC236}">
              <a16:creationId xmlns:a16="http://schemas.microsoft.com/office/drawing/2014/main" id="{B3A3BE12-DB2A-4714-B877-567F3F6FB05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D4AF4DC9-D713-4DB5-A4AC-400BC5342B6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10" name="TextBox 2109">
          <a:extLst>
            <a:ext uri="{FF2B5EF4-FFF2-40B4-BE49-F238E27FC236}">
              <a16:creationId xmlns:a16="http://schemas.microsoft.com/office/drawing/2014/main" id="{EF3F6B5C-176F-494B-AE21-F7968D47E47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11" name="TextBox 2110">
          <a:extLst>
            <a:ext uri="{FF2B5EF4-FFF2-40B4-BE49-F238E27FC236}">
              <a16:creationId xmlns:a16="http://schemas.microsoft.com/office/drawing/2014/main" id="{313D5FF4-6673-4118-8406-6BEE653A70B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6310ED46-189E-4652-A410-985B5F57A53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13" name="TextBox 2112">
          <a:extLst>
            <a:ext uri="{FF2B5EF4-FFF2-40B4-BE49-F238E27FC236}">
              <a16:creationId xmlns:a16="http://schemas.microsoft.com/office/drawing/2014/main" id="{4821E0C8-31A2-451B-BCC5-F86893A3D74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14" name="TextBox 2113">
          <a:extLst>
            <a:ext uri="{FF2B5EF4-FFF2-40B4-BE49-F238E27FC236}">
              <a16:creationId xmlns:a16="http://schemas.microsoft.com/office/drawing/2014/main" id="{9CA11DD7-6F2F-41AB-89DB-632E156C147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D53BEDCE-4ABF-43C2-B900-6C99B556779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16" name="TextBox 2115">
          <a:extLst>
            <a:ext uri="{FF2B5EF4-FFF2-40B4-BE49-F238E27FC236}">
              <a16:creationId xmlns:a16="http://schemas.microsoft.com/office/drawing/2014/main" id="{C94B3DC5-E162-43C9-AB12-D49462FAE94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17" name="TextBox 2116">
          <a:extLst>
            <a:ext uri="{FF2B5EF4-FFF2-40B4-BE49-F238E27FC236}">
              <a16:creationId xmlns:a16="http://schemas.microsoft.com/office/drawing/2014/main" id="{7201345C-6E73-4B53-9538-C2C528377F7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C42F48C5-6EB8-4D9A-894D-9EFB309A6C0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19" name="TextBox 2118">
          <a:extLst>
            <a:ext uri="{FF2B5EF4-FFF2-40B4-BE49-F238E27FC236}">
              <a16:creationId xmlns:a16="http://schemas.microsoft.com/office/drawing/2014/main" id="{870C1110-DB79-40F2-881F-F95347DB938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64ECF998-6411-4CDD-8006-73EE4A53A54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73F74E49-1E0F-4E3C-BC46-6129D2E5793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22" name="TextBox 2121">
          <a:extLst>
            <a:ext uri="{FF2B5EF4-FFF2-40B4-BE49-F238E27FC236}">
              <a16:creationId xmlns:a16="http://schemas.microsoft.com/office/drawing/2014/main" id="{6DB638CB-E7EA-42A8-A0B5-0AB47137D57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23" name="TextBox 2122">
          <a:extLst>
            <a:ext uri="{FF2B5EF4-FFF2-40B4-BE49-F238E27FC236}">
              <a16:creationId xmlns:a16="http://schemas.microsoft.com/office/drawing/2014/main" id="{34D18E47-56F3-41D1-9A3F-FE1AD54EF97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464C64AD-BD15-4DA3-88F1-179ECCA697B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25" name="TextBox 2124">
          <a:extLst>
            <a:ext uri="{FF2B5EF4-FFF2-40B4-BE49-F238E27FC236}">
              <a16:creationId xmlns:a16="http://schemas.microsoft.com/office/drawing/2014/main" id="{0F95A936-D0C4-4044-9E63-CF5451BC6AB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26" name="TextBox 2125">
          <a:extLst>
            <a:ext uri="{FF2B5EF4-FFF2-40B4-BE49-F238E27FC236}">
              <a16:creationId xmlns:a16="http://schemas.microsoft.com/office/drawing/2014/main" id="{B8E0B5C0-D7CC-46DC-9926-DB10ECD8A04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4C3F46D9-9004-4D8A-A025-34CC5E00F49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28" name="TextBox 2127">
          <a:extLst>
            <a:ext uri="{FF2B5EF4-FFF2-40B4-BE49-F238E27FC236}">
              <a16:creationId xmlns:a16="http://schemas.microsoft.com/office/drawing/2014/main" id="{0621D6CB-AD1C-4C58-AFD3-E7340D47FC1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29" name="TextBox 2128">
          <a:extLst>
            <a:ext uri="{FF2B5EF4-FFF2-40B4-BE49-F238E27FC236}">
              <a16:creationId xmlns:a16="http://schemas.microsoft.com/office/drawing/2014/main" id="{F067FE8D-56EC-4D07-BB1E-2D471049EF5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356D4FD6-2A88-4370-AF96-28ED8C30A0D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31" name="TextBox 2130">
          <a:extLst>
            <a:ext uri="{FF2B5EF4-FFF2-40B4-BE49-F238E27FC236}">
              <a16:creationId xmlns:a16="http://schemas.microsoft.com/office/drawing/2014/main" id="{D94C838F-1EFE-4499-AFF9-2C6044FE4C8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32" name="TextBox 2131">
          <a:extLst>
            <a:ext uri="{FF2B5EF4-FFF2-40B4-BE49-F238E27FC236}">
              <a16:creationId xmlns:a16="http://schemas.microsoft.com/office/drawing/2014/main" id="{F24DD9E2-0BBE-4696-BF46-3077420CA8A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BAE554C4-DBCC-4099-BCEA-CE81368FB197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34" name="TextBox 2133">
          <a:extLst>
            <a:ext uri="{FF2B5EF4-FFF2-40B4-BE49-F238E27FC236}">
              <a16:creationId xmlns:a16="http://schemas.microsoft.com/office/drawing/2014/main" id="{D07D1A8B-7A7E-46C7-9F33-67283408BDA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id="{0169244A-C7CE-48B5-A730-C9DCE135E0E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EAD07CC7-E26F-42C6-B80E-1DC6FED7012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37" name="TextBox 2136">
          <a:extLst>
            <a:ext uri="{FF2B5EF4-FFF2-40B4-BE49-F238E27FC236}">
              <a16:creationId xmlns:a16="http://schemas.microsoft.com/office/drawing/2014/main" id="{67008C35-A2FD-4F30-BA02-A6DA88B5E55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38" name="TextBox 2137">
          <a:extLst>
            <a:ext uri="{FF2B5EF4-FFF2-40B4-BE49-F238E27FC236}">
              <a16:creationId xmlns:a16="http://schemas.microsoft.com/office/drawing/2014/main" id="{B0E0F140-D396-4B15-8E84-B0C946CF9C7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BE97394F-0EA4-4910-ADC5-E99AC7111EA7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id="{592798F8-52CF-4F52-9254-1114035ECCD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id="{84AB1BC4-2846-4D24-8F56-C316B82DF59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774CBE93-C42E-49A0-A4D4-3472142EFEA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43" name="TextBox 2142">
          <a:extLst>
            <a:ext uri="{FF2B5EF4-FFF2-40B4-BE49-F238E27FC236}">
              <a16:creationId xmlns:a16="http://schemas.microsoft.com/office/drawing/2014/main" id="{17B83125-CEF1-407D-8D77-4E91DD6C297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44" name="TextBox 2143">
          <a:extLst>
            <a:ext uri="{FF2B5EF4-FFF2-40B4-BE49-F238E27FC236}">
              <a16:creationId xmlns:a16="http://schemas.microsoft.com/office/drawing/2014/main" id="{A99B0531-115B-4D72-B4AC-98AE95D4909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DE70DCD2-C85C-4843-B31A-4290025A55E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46" name="TextBox 2145">
          <a:extLst>
            <a:ext uri="{FF2B5EF4-FFF2-40B4-BE49-F238E27FC236}">
              <a16:creationId xmlns:a16="http://schemas.microsoft.com/office/drawing/2014/main" id="{15211D47-365D-4204-AEA8-9E358B1FC45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47" name="TextBox 2146">
          <a:extLst>
            <a:ext uri="{FF2B5EF4-FFF2-40B4-BE49-F238E27FC236}">
              <a16:creationId xmlns:a16="http://schemas.microsoft.com/office/drawing/2014/main" id="{077C3229-74E0-4367-9B11-A267491C7DB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426644A3-7B1C-4CB0-8AE5-693B7C4D1DA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49" name="TextBox 2148">
          <a:extLst>
            <a:ext uri="{FF2B5EF4-FFF2-40B4-BE49-F238E27FC236}">
              <a16:creationId xmlns:a16="http://schemas.microsoft.com/office/drawing/2014/main" id="{619266E8-6254-4882-A307-CBEEB0E9271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id="{B9938379-560A-4BFF-9399-7FB1A3D7F0D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8461FAFD-84F4-4108-8420-D8A3E54B1E4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52" name="TextBox 2151">
          <a:extLst>
            <a:ext uri="{FF2B5EF4-FFF2-40B4-BE49-F238E27FC236}">
              <a16:creationId xmlns:a16="http://schemas.microsoft.com/office/drawing/2014/main" id="{B8D73895-B11F-4D39-A76E-4D0ACE7C098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53" name="TextBox 2152">
          <a:extLst>
            <a:ext uri="{FF2B5EF4-FFF2-40B4-BE49-F238E27FC236}">
              <a16:creationId xmlns:a16="http://schemas.microsoft.com/office/drawing/2014/main" id="{69C5850F-1F64-4A51-A5AA-D2D3B141C23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2DB373BB-1E45-43D8-AB75-69901B2D4FF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id="{6E38B5C6-BE88-4DBF-9A05-092FC999CF4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56" name="TextBox 2155">
          <a:extLst>
            <a:ext uri="{FF2B5EF4-FFF2-40B4-BE49-F238E27FC236}">
              <a16:creationId xmlns:a16="http://schemas.microsoft.com/office/drawing/2014/main" id="{0F1CF867-83B0-4EDD-BA33-4072454EB22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DC485A3B-89D1-4AA8-88F2-691395217DC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58" name="TextBox 2157">
          <a:extLst>
            <a:ext uri="{FF2B5EF4-FFF2-40B4-BE49-F238E27FC236}">
              <a16:creationId xmlns:a16="http://schemas.microsoft.com/office/drawing/2014/main" id="{193183FF-F7AC-4E44-9B40-CF2B23B544A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59" name="TextBox 2158">
          <a:extLst>
            <a:ext uri="{FF2B5EF4-FFF2-40B4-BE49-F238E27FC236}">
              <a16:creationId xmlns:a16="http://schemas.microsoft.com/office/drawing/2014/main" id="{D9F5EAFF-C816-47E6-B218-9863E9981A0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26D3B1BA-67BD-4B29-8836-17FF7B1CB62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id="{030AF06F-B662-4DE6-B0E1-0931CF493A0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62" name="TextBox 2161">
          <a:extLst>
            <a:ext uri="{FF2B5EF4-FFF2-40B4-BE49-F238E27FC236}">
              <a16:creationId xmlns:a16="http://schemas.microsoft.com/office/drawing/2014/main" id="{4A719DAE-FDC6-4D1F-BDCD-605A1C660EE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E8D75B64-CCCE-4BB0-8BB0-7E5384AF8F5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64" name="TextBox 2163">
          <a:extLst>
            <a:ext uri="{FF2B5EF4-FFF2-40B4-BE49-F238E27FC236}">
              <a16:creationId xmlns:a16="http://schemas.microsoft.com/office/drawing/2014/main" id="{35326395-8DF9-4162-A6F1-82DC18A87DC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id="{8379E8D1-0572-4802-97D0-A3512773D33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95CE2A1E-C1E4-4F2D-A205-08A67246650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67" name="TextBox 2166">
          <a:extLst>
            <a:ext uri="{FF2B5EF4-FFF2-40B4-BE49-F238E27FC236}">
              <a16:creationId xmlns:a16="http://schemas.microsoft.com/office/drawing/2014/main" id="{41FAF366-1855-45B3-8FDB-9619A9401D9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68" name="TextBox 2167">
          <a:extLst>
            <a:ext uri="{FF2B5EF4-FFF2-40B4-BE49-F238E27FC236}">
              <a16:creationId xmlns:a16="http://schemas.microsoft.com/office/drawing/2014/main" id="{4416BE20-D17C-4D01-ADF5-3FD93E35B4D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93AF318B-1ECC-4BE5-B2BA-3D6D853C7A7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id="{59787D75-D3C6-4035-8297-C568F67AD9F7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71" name="TextBox 2170">
          <a:extLst>
            <a:ext uri="{FF2B5EF4-FFF2-40B4-BE49-F238E27FC236}">
              <a16:creationId xmlns:a16="http://schemas.microsoft.com/office/drawing/2014/main" id="{665FD54F-95B5-42A7-A09F-AC11E891980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AB17DD60-C40B-4D29-B6C6-3ADE429F2A6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73" name="TextBox 2172">
          <a:extLst>
            <a:ext uri="{FF2B5EF4-FFF2-40B4-BE49-F238E27FC236}">
              <a16:creationId xmlns:a16="http://schemas.microsoft.com/office/drawing/2014/main" id="{C4625423-4F34-4991-A643-9E0F6B1F1B97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74" name="TextBox 2173">
          <a:extLst>
            <a:ext uri="{FF2B5EF4-FFF2-40B4-BE49-F238E27FC236}">
              <a16:creationId xmlns:a16="http://schemas.microsoft.com/office/drawing/2014/main" id="{0BDB2515-7035-409A-BD61-FC3902545FE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A8B479DF-8911-41DC-9018-5F2B629009A7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76" name="TextBox 2175">
          <a:extLst>
            <a:ext uri="{FF2B5EF4-FFF2-40B4-BE49-F238E27FC236}">
              <a16:creationId xmlns:a16="http://schemas.microsoft.com/office/drawing/2014/main" id="{EF0A1702-36CB-4913-BF29-BD3906D463B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77" name="TextBox 2176">
          <a:extLst>
            <a:ext uri="{FF2B5EF4-FFF2-40B4-BE49-F238E27FC236}">
              <a16:creationId xmlns:a16="http://schemas.microsoft.com/office/drawing/2014/main" id="{43AB0C43-2B03-4230-B736-1F5CE307E09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CDAD1E55-0A83-4B47-870C-ED7634D851B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id="{4B2F5D7A-427D-48B3-A823-EEE10A2019E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id="{FB26F5B6-5C52-4ACF-B424-83DDD487D7F7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4260BE5E-4D20-46A5-B708-7081A9A9364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82" name="TextBox 2181">
          <a:extLst>
            <a:ext uri="{FF2B5EF4-FFF2-40B4-BE49-F238E27FC236}">
              <a16:creationId xmlns:a16="http://schemas.microsoft.com/office/drawing/2014/main" id="{C9CD7778-5F89-4B5D-A424-911B667BC40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83" name="TextBox 2182">
          <a:extLst>
            <a:ext uri="{FF2B5EF4-FFF2-40B4-BE49-F238E27FC236}">
              <a16:creationId xmlns:a16="http://schemas.microsoft.com/office/drawing/2014/main" id="{2C2540EA-F399-4B52-9545-70BE426B803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5AE0F9F8-30A1-4725-9BB0-5277DC122AC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id="{790AE8C8-CE1D-4AEA-AD4F-7F15C284DB4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id="{1B35FCF1-7670-4025-9AE0-E24AF0E3FD7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40838A60-D081-4BB8-90F9-87A60C036E9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88" name="TextBox 2187">
          <a:extLst>
            <a:ext uri="{FF2B5EF4-FFF2-40B4-BE49-F238E27FC236}">
              <a16:creationId xmlns:a16="http://schemas.microsoft.com/office/drawing/2014/main" id="{65A98973-C465-4C5F-BD43-675F833CAD8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89" name="TextBox 2188">
          <a:extLst>
            <a:ext uri="{FF2B5EF4-FFF2-40B4-BE49-F238E27FC236}">
              <a16:creationId xmlns:a16="http://schemas.microsoft.com/office/drawing/2014/main" id="{5119E7DC-546C-4F2A-8458-29147EBDAC8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078645DC-716C-4343-B7B1-783F1E1FD71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91" name="TextBox 2190">
          <a:extLst>
            <a:ext uri="{FF2B5EF4-FFF2-40B4-BE49-F238E27FC236}">
              <a16:creationId xmlns:a16="http://schemas.microsoft.com/office/drawing/2014/main" id="{7EF8AFE2-9B7B-493B-AB5B-70D4BFE6870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92" name="TextBox 2191">
          <a:extLst>
            <a:ext uri="{FF2B5EF4-FFF2-40B4-BE49-F238E27FC236}">
              <a16:creationId xmlns:a16="http://schemas.microsoft.com/office/drawing/2014/main" id="{CFCB835F-5451-47DB-B3D2-4A1756DCE52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434C4CDD-D542-41B7-9882-83594EF054D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94" name="TextBox 2193">
          <a:extLst>
            <a:ext uri="{FF2B5EF4-FFF2-40B4-BE49-F238E27FC236}">
              <a16:creationId xmlns:a16="http://schemas.microsoft.com/office/drawing/2014/main" id="{76AE9BE6-ADAB-4B09-B243-01183FBF348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id="{6430D683-0B27-4FCA-AF51-FBE651F3617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D6195D3B-1B56-4BAC-82D6-A7595041AA5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97" name="TextBox 2196">
          <a:extLst>
            <a:ext uri="{FF2B5EF4-FFF2-40B4-BE49-F238E27FC236}">
              <a16:creationId xmlns:a16="http://schemas.microsoft.com/office/drawing/2014/main" id="{14257E45-1339-4CD7-8E99-BD0C6251D7A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98" name="TextBox 2197">
          <a:extLst>
            <a:ext uri="{FF2B5EF4-FFF2-40B4-BE49-F238E27FC236}">
              <a16:creationId xmlns:a16="http://schemas.microsoft.com/office/drawing/2014/main" id="{1EB048C2-AC95-4A8D-B8E4-DD179B45A087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9C77953C-D54D-4F7A-9168-03D927391BF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id="{E44A6DA9-CEA7-4A94-9A6A-EF0936B37FB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01" name="TextBox 2200">
          <a:extLst>
            <a:ext uri="{FF2B5EF4-FFF2-40B4-BE49-F238E27FC236}">
              <a16:creationId xmlns:a16="http://schemas.microsoft.com/office/drawing/2014/main" id="{A086D4ED-0380-41E3-AAC9-E736BD7D69C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068C8295-BD3F-4C0C-991B-61E9327064E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03" name="TextBox 2202">
          <a:extLst>
            <a:ext uri="{FF2B5EF4-FFF2-40B4-BE49-F238E27FC236}">
              <a16:creationId xmlns:a16="http://schemas.microsoft.com/office/drawing/2014/main" id="{E3C996BA-0968-4E6A-AC6D-72F7395ACEB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04" name="TextBox 2203">
          <a:extLst>
            <a:ext uri="{FF2B5EF4-FFF2-40B4-BE49-F238E27FC236}">
              <a16:creationId xmlns:a16="http://schemas.microsoft.com/office/drawing/2014/main" id="{E7B44652-3D83-4DD1-8733-2E155B7E7D2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09685716-381D-431F-A6D3-BFA73F9A2CC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06" name="TextBox 2205">
          <a:extLst>
            <a:ext uri="{FF2B5EF4-FFF2-40B4-BE49-F238E27FC236}">
              <a16:creationId xmlns:a16="http://schemas.microsoft.com/office/drawing/2014/main" id="{4DABBD59-9911-4165-9C38-773DFE5F575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07" name="TextBox 2206">
          <a:extLst>
            <a:ext uri="{FF2B5EF4-FFF2-40B4-BE49-F238E27FC236}">
              <a16:creationId xmlns:a16="http://schemas.microsoft.com/office/drawing/2014/main" id="{83674DE4-8F8B-414B-9EAB-40678C86C9C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51DE42B0-9D9F-4212-9A26-F7C8B45C2E0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09" name="TextBox 2208">
          <a:extLst>
            <a:ext uri="{FF2B5EF4-FFF2-40B4-BE49-F238E27FC236}">
              <a16:creationId xmlns:a16="http://schemas.microsoft.com/office/drawing/2014/main" id="{B6775454-466E-4D47-94BB-0C41AC54F45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id="{BDC0498D-5DDC-483F-B050-CBFAE5171F4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CC061416-D3C9-416B-8078-AC658CD1572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12" name="TextBox 2211">
          <a:extLst>
            <a:ext uri="{FF2B5EF4-FFF2-40B4-BE49-F238E27FC236}">
              <a16:creationId xmlns:a16="http://schemas.microsoft.com/office/drawing/2014/main" id="{1E8F5EBD-5F43-44BA-8A3E-1309B939B14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13" name="TextBox 2212">
          <a:extLst>
            <a:ext uri="{FF2B5EF4-FFF2-40B4-BE49-F238E27FC236}">
              <a16:creationId xmlns:a16="http://schemas.microsoft.com/office/drawing/2014/main" id="{05B5AA1D-8499-403B-9C92-D3B8B0C6BFA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CE6EFC13-8F8F-4B6B-9AA4-A195C0524A0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15" name="TextBox 2214">
          <a:extLst>
            <a:ext uri="{FF2B5EF4-FFF2-40B4-BE49-F238E27FC236}">
              <a16:creationId xmlns:a16="http://schemas.microsoft.com/office/drawing/2014/main" id="{07D0CAA8-D480-4AFA-B4AD-3795E554D2D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16" name="TextBox 2215">
          <a:extLst>
            <a:ext uri="{FF2B5EF4-FFF2-40B4-BE49-F238E27FC236}">
              <a16:creationId xmlns:a16="http://schemas.microsoft.com/office/drawing/2014/main" id="{928FAF56-4D85-49FE-946E-DEF0CF8CD91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88D3BC11-EDA2-4D4E-BE5B-54A9BA8580E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18" name="TextBox 2217">
          <a:extLst>
            <a:ext uri="{FF2B5EF4-FFF2-40B4-BE49-F238E27FC236}">
              <a16:creationId xmlns:a16="http://schemas.microsoft.com/office/drawing/2014/main" id="{D0F0A566-EC65-4059-9376-295D0AFA8D9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19" name="TextBox 2218">
          <a:extLst>
            <a:ext uri="{FF2B5EF4-FFF2-40B4-BE49-F238E27FC236}">
              <a16:creationId xmlns:a16="http://schemas.microsoft.com/office/drawing/2014/main" id="{AB4F5858-AB64-47EB-BCA8-6A957345F19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4315D9E3-84A1-4897-976F-B87EA13C503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21" name="TextBox 2220">
          <a:extLst>
            <a:ext uri="{FF2B5EF4-FFF2-40B4-BE49-F238E27FC236}">
              <a16:creationId xmlns:a16="http://schemas.microsoft.com/office/drawing/2014/main" id="{932512AA-1209-452E-9175-6783FD6FCE7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22" name="TextBox 2221">
          <a:extLst>
            <a:ext uri="{FF2B5EF4-FFF2-40B4-BE49-F238E27FC236}">
              <a16:creationId xmlns:a16="http://schemas.microsoft.com/office/drawing/2014/main" id="{324BC708-50F1-4BFE-9BC3-626A29C1064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6E2777F2-ADE3-42AF-9EA8-5C806ACF7C7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24" name="TextBox 2223">
          <a:extLst>
            <a:ext uri="{FF2B5EF4-FFF2-40B4-BE49-F238E27FC236}">
              <a16:creationId xmlns:a16="http://schemas.microsoft.com/office/drawing/2014/main" id="{EE6D6F1F-920A-4A6E-8EB5-3367A6F6D0F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25" name="TextBox 2224">
          <a:extLst>
            <a:ext uri="{FF2B5EF4-FFF2-40B4-BE49-F238E27FC236}">
              <a16:creationId xmlns:a16="http://schemas.microsoft.com/office/drawing/2014/main" id="{BA084934-9008-4E18-BF8D-1E614A3D9C7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83A11297-8635-4144-BBA0-1860116DD65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id="{5CEB5FBD-6D22-4F9C-85CA-78092B72BDC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id="{800F9A25-BD4C-460D-90A8-D6905D7C776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999E629D-09BD-421F-9D5A-137B5AD54EE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30" name="TextBox 2229">
          <a:extLst>
            <a:ext uri="{FF2B5EF4-FFF2-40B4-BE49-F238E27FC236}">
              <a16:creationId xmlns:a16="http://schemas.microsoft.com/office/drawing/2014/main" id="{52677405-1507-46D8-BD06-242BEBDAFFE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31" name="TextBox 2230">
          <a:extLst>
            <a:ext uri="{FF2B5EF4-FFF2-40B4-BE49-F238E27FC236}">
              <a16:creationId xmlns:a16="http://schemas.microsoft.com/office/drawing/2014/main" id="{53F028D6-9371-42C3-866A-58A7FC00151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8C7DDE0F-4372-47CC-83EB-CD2AE165023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33" name="TextBox 2232">
          <a:extLst>
            <a:ext uri="{FF2B5EF4-FFF2-40B4-BE49-F238E27FC236}">
              <a16:creationId xmlns:a16="http://schemas.microsoft.com/office/drawing/2014/main" id="{7B55EAAD-731E-4529-9FBF-60DF437648C7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34" name="TextBox 2233">
          <a:extLst>
            <a:ext uri="{FF2B5EF4-FFF2-40B4-BE49-F238E27FC236}">
              <a16:creationId xmlns:a16="http://schemas.microsoft.com/office/drawing/2014/main" id="{C6169FC4-3FB9-4458-A2F8-DB530ABD38D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BB3F7968-B8D0-4B73-8BBC-803A84E30AA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36" name="TextBox 2235">
          <a:extLst>
            <a:ext uri="{FF2B5EF4-FFF2-40B4-BE49-F238E27FC236}">
              <a16:creationId xmlns:a16="http://schemas.microsoft.com/office/drawing/2014/main" id="{FB6D4825-6766-4D5C-98E7-14144830D92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37" name="TextBox 2236">
          <a:extLst>
            <a:ext uri="{FF2B5EF4-FFF2-40B4-BE49-F238E27FC236}">
              <a16:creationId xmlns:a16="http://schemas.microsoft.com/office/drawing/2014/main" id="{6C268E69-2B2A-4985-91CB-FA5F24E0210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8A6A0F7B-6753-422C-ACA1-FB852090C4B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39" name="TextBox 2238">
          <a:extLst>
            <a:ext uri="{FF2B5EF4-FFF2-40B4-BE49-F238E27FC236}">
              <a16:creationId xmlns:a16="http://schemas.microsoft.com/office/drawing/2014/main" id="{224EB428-D899-492A-A010-31EFED06109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40" name="TextBox 2239">
          <a:extLst>
            <a:ext uri="{FF2B5EF4-FFF2-40B4-BE49-F238E27FC236}">
              <a16:creationId xmlns:a16="http://schemas.microsoft.com/office/drawing/2014/main" id="{B55956FC-21E3-4896-8810-998584F9CE6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16B8D808-8C37-4F02-A6BD-EFDAD0D5EA2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42" name="TextBox 2241">
          <a:extLst>
            <a:ext uri="{FF2B5EF4-FFF2-40B4-BE49-F238E27FC236}">
              <a16:creationId xmlns:a16="http://schemas.microsoft.com/office/drawing/2014/main" id="{3E44F6E4-0730-4D9F-B249-B7B1EB7968E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id="{8AA4A94F-3071-487F-BBF0-5B00AB7B076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D7F36C92-3EE4-4FAF-A05E-2BF0A36414C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45" name="TextBox 2244">
          <a:extLst>
            <a:ext uri="{FF2B5EF4-FFF2-40B4-BE49-F238E27FC236}">
              <a16:creationId xmlns:a16="http://schemas.microsoft.com/office/drawing/2014/main" id="{3222FABF-BD56-4824-BFA5-4C9AFC424E37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46" name="TextBox 2245">
          <a:extLst>
            <a:ext uri="{FF2B5EF4-FFF2-40B4-BE49-F238E27FC236}">
              <a16:creationId xmlns:a16="http://schemas.microsoft.com/office/drawing/2014/main" id="{30B70988-3349-470B-81BE-9C1A91F6E6A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51341440-EFC8-4377-80F0-0EC14B76A6B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id="{D72C7CCB-2450-43E0-A19C-2F2A3A53202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49" name="TextBox 2248">
          <a:extLst>
            <a:ext uri="{FF2B5EF4-FFF2-40B4-BE49-F238E27FC236}">
              <a16:creationId xmlns:a16="http://schemas.microsoft.com/office/drawing/2014/main" id="{CA676742-A565-4F35-A9BB-8EC7340F5EF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EC30F0A0-A98D-433E-9345-25F5B992433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51" name="TextBox 2250">
          <a:extLst>
            <a:ext uri="{FF2B5EF4-FFF2-40B4-BE49-F238E27FC236}">
              <a16:creationId xmlns:a16="http://schemas.microsoft.com/office/drawing/2014/main" id="{F01E3FC5-88AB-4765-86E2-1ADC573D9AD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52" name="TextBox 2251">
          <a:extLst>
            <a:ext uri="{FF2B5EF4-FFF2-40B4-BE49-F238E27FC236}">
              <a16:creationId xmlns:a16="http://schemas.microsoft.com/office/drawing/2014/main" id="{54BAFD77-5643-4324-B627-F53CCD2FA64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0925F78D-EF78-44F4-85F4-53B6D4BCA30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54" name="TextBox 2253">
          <a:extLst>
            <a:ext uri="{FF2B5EF4-FFF2-40B4-BE49-F238E27FC236}">
              <a16:creationId xmlns:a16="http://schemas.microsoft.com/office/drawing/2014/main" id="{7D43CA01-8056-40EB-B1FF-DA5796252AF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55" name="TextBox 2254">
          <a:extLst>
            <a:ext uri="{FF2B5EF4-FFF2-40B4-BE49-F238E27FC236}">
              <a16:creationId xmlns:a16="http://schemas.microsoft.com/office/drawing/2014/main" id="{52A7C15A-47A9-4FE0-9794-700B57C26A0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FC07FA1B-0C65-4570-8190-436C435DE30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57" name="TextBox 2256">
          <a:extLst>
            <a:ext uri="{FF2B5EF4-FFF2-40B4-BE49-F238E27FC236}">
              <a16:creationId xmlns:a16="http://schemas.microsoft.com/office/drawing/2014/main" id="{9CA5ECBE-2AA2-4ADD-BF18-837EF54E228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258" name="TextBox 2257">
          <a:extLst>
            <a:ext uri="{FF2B5EF4-FFF2-40B4-BE49-F238E27FC236}">
              <a16:creationId xmlns:a16="http://schemas.microsoft.com/office/drawing/2014/main" id="{EE5F922C-642D-4846-8449-EE731389315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472D48C4-24EC-4A5A-80F9-8E2A80F981C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60" name="TextBox 2259">
          <a:extLst>
            <a:ext uri="{FF2B5EF4-FFF2-40B4-BE49-F238E27FC236}">
              <a16:creationId xmlns:a16="http://schemas.microsoft.com/office/drawing/2014/main" id="{6FB589D1-817D-4989-A660-F17CCAE16C4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61" name="TextBox 2260">
          <a:extLst>
            <a:ext uri="{FF2B5EF4-FFF2-40B4-BE49-F238E27FC236}">
              <a16:creationId xmlns:a16="http://schemas.microsoft.com/office/drawing/2014/main" id="{4946EFAC-8FF2-4703-BF71-F14E2C9B089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A1330F0B-42FE-4C68-A3FB-A76606984E8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63" name="TextBox 2262">
          <a:extLst>
            <a:ext uri="{FF2B5EF4-FFF2-40B4-BE49-F238E27FC236}">
              <a16:creationId xmlns:a16="http://schemas.microsoft.com/office/drawing/2014/main" id="{587780AE-B432-43AD-97F8-078E40928B4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64" name="TextBox 2263">
          <a:extLst>
            <a:ext uri="{FF2B5EF4-FFF2-40B4-BE49-F238E27FC236}">
              <a16:creationId xmlns:a16="http://schemas.microsoft.com/office/drawing/2014/main" id="{6539AE81-F60D-48C4-9D68-FD2AEB13C71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E5D9E954-9BC9-46A0-B7A1-5FFA66AB94E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66" name="TextBox 2265">
          <a:extLst>
            <a:ext uri="{FF2B5EF4-FFF2-40B4-BE49-F238E27FC236}">
              <a16:creationId xmlns:a16="http://schemas.microsoft.com/office/drawing/2014/main" id="{085F4314-9D4E-42BE-A152-18F53645109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67" name="TextBox 2266">
          <a:extLst>
            <a:ext uri="{FF2B5EF4-FFF2-40B4-BE49-F238E27FC236}">
              <a16:creationId xmlns:a16="http://schemas.microsoft.com/office/drawing/2014/main" id="{63C9130E-7D44-4AE4-9657-626731724DC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287FC1FA-448D-4B45-949C-85C5F1C50A4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69" name="TextBox 2268">
          <a:extLst>
            <a:ext uri="{FF2B5EF4-FFF2-40B4-BE49-F238E27FC236}">
              <a16:creationId xmlns:a16="http://schemas.microsoft.com/office/drawing/2014/main" id="{AD47215E-5482-401C-A6AA-BCD99C5A29B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70" name="TextBox 2269">
          <a:extLst>
            <a:ext uri="{FF2B5EF4-FFF2-40B4-BE49-F238E27FC236}">
              <a16:creationId xmlns:a16="http://schemas.microsoft.com/office/drawing/2014/main" id="{09011134-E149-41E7-BADD-D346061335C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7425BABF-0425-403B-8546-B39F1D8F7E6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72" name="TextBox 2271">
          <a:extLst>
            <a:ext uri="{FF2B5EF4-FFF2-40B4-BE49-F238E27FC236}">
              <a16:creationId xmlns:a16="http://schemas.microsoft.com/office/drawing/2014/main" id="{917369FA-5078-40D6-A770-23AF5003215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id="{4AB74C36-3AE9-482D-A544-CF872496945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5969284A-6B0C-41ED-8CC8-3603B63BA24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75" name="TextBox 2274">
          <a:extLst>
            <a:ext uri="{FF2B5EF4-FFF2-40B4-BE49-F238E27FC236}">
              <a16:creationId xmlns:a16="http://schemas.microsoft.com/office/drawing/2014/main" id="{899ED559-2BA4-44C8-B17C-BF96DE18906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76" name="TextBox 2275">
          <a:extLst>
            <a:ext uri="{FF2B5EF4-FFF2-40B4-BE49-F238E27FC236}">
              <a16:creationId xmlns:a16="http://schemas.microsoft.com/office/drawing/2014/main" id="{34FCC138-5D4B-4A1D-AE6D-C010DED01D7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30ED5A6D-0940-42FF-BA53-595F716D274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78" name="TextBox 2277">
          <a:extLst>
            <a:ext uri="{FF2B5EF4-FFF2-40B4-BE49-F238E27FC236}">
              <a16:creationId xmlns:a16="http://schemas.microsoft.com/office/drawing/2014/main" id="{06F32C7E-DAF9-402F-B6B4-D3C89C10A9B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79" name="TextBox 2278">
          <a:extLst>
            <a:ext uri="{FF2B5EF4-FFF2-40B4-BE49-F238E27FC236}">
              <a16:creationId xmlns:a16="http://schemas.microsoft.com/office/drawing/2014/main" id="{8510EBA2-8E8B-41D7-AAD7-BB7B4B5FDC0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DEAC14CE-59C3-4C2E-9F67-56E3FBB7BBE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81" name="TextBox 2280">
          <a:extLst>
            <a:ext uri="{FF2B5EF4-FFF2-40B4-BE49-F238E27FC236}">
              <a16:creationId xmlns:a16="http://schemas.microsoft.com/office/drawing/2014/main" id="{ACBBE7D3-9E56-4742-AC74-D664CF80795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82" name="TextBox 2281">
          <a:extLst>
            <a:ext uri="{FF2B5EF4-FFF2-40B4-BE49-F238E27FC236}">
              <a16:creationId xmlns:a16="http://schemas.microsoft.com/office/drawing/2014/main" id="{DE72ED16-82A3-4D0A-8DFD-46D7E1DBC14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25562541-0084-47A7-BB65-FA0F41E568E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84" name="TextBox 2283">
          <a:extLst>
            <a:ext uri="{FF2B5EF4-FFF2-40B4-BE49-F238E27FC236}">
              <a16:creationId xmlns:a16="http://schemas.microsoft.com/office/drawing/2014/main" id="{92B0EEFE-F313-4F35-9204-44EAFD91E13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85" name="TextBox 2284">
          <a:extLst>
            <a:ext uri="{FF2B5EF4-FFF2-40B4-BE49-F238E27FC236}">
              <a16:creationId xmlns:a16="http://schemas.microsoft.com/office/drawing/2014/main" id="{FDF404FD-91BF-4087-A24E-680CAC89B06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FA521465-96E1-454B-A0D1-4C30F3F485A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87" name="TextBox 2286">
          <a:extLst>
            <a:ext uri="{FF2B5EF4-FFF2-40B4-BE49-F238E27FC236}">
              <a16:creationId xmlns:a16="http://schemas.microsoft.com/office/drawing/2014/main" id="{494FB736-26F1-4E72-9858-0368D514E8C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id="{FB0CAEF4-1321-42C7-8A7C-920D322065C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74488BBB-342A-40F0-85DA-FC89F8F4234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90" name="TextBox 2289">
          <a:extLst>
            <a:ext uri="{FF2B5EF4-FFF2-40B4-BE49-F238E27FC236}">
              <a16:creationId xmlns:a16="http://schemas.microsoft.com/office/drawing/2014/main" id="{5312751E-130B-4BF0-B5BC-C9EFA3BF53F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91" name="TextBox 2290">
          <a:extLst>
            <a:ext uri="{FF2B5EF4-FFF2-40B4-BE49-F238E27FC236}">
              <a16:creationId xmlns:a16="http://schemas.microsoft.com/office/drawing/2014/main" id="{99882C07-76D8-4EA8-B0EC-6B1E733F4D2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F4B737FD-2B79-424C-8C68-37B38B68C7D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id="{02226562-CB7D-47C2-B377-79C9B6CA5B2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94" name="TextBox 2293">
          <a:extLst>
            <a:ext uri="{FF2B5EF4-FFF2-40B4-BE49-F238E27FC236}">
              <a16:creationId xmlns:a16="http://schemas.microsoft.com/office/drawing/2014/main" id="{EA9BF725-0BF6-4D34-9D05-921AE35E81D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3C6FA4BD-2D21-4CDA-B04B-B9ECA2D768F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96" name="TextBox 2295">
          <a:extLst>
            <a:ext uri="{FF2B5EF4-FFF2-40B4-BE49-F238E27FC236}">
              <a16:creationId xmlns:a16="http://schemas.microsoft.com/office/drawing/2014/main" id="{27CBFB1B-1C46-48D5-9DD4-3635C0F6996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97" name="TextBox 2296">
          <a:extLst>
            <a:ext uri="{FF2B5EF4-FFF2-40B4-BE49-F238E27FC236}">
              <a16:creationId xmlns:a16="http://schemas.microsoft.com/office/drawing/2014/main" id="{6CE1B963-E39E-4DBC-A14A-E144B8AAA72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8892C2AA-08DE-47A0-ABA2-7DA8AEDB561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299" name="TextBox 2298">
          <a:extLst>
            <a:ext uri="{FF2B5EF4-FFF2-40B4-BE49-F238E27FC236}">
              <a16:creationId xmlns:a16="http://schemas.microsoft.com/office/drawing/2014/main" id="{933DD4D8-ACCB-4A8C-B2A1-A577B20A285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300" name="TextBox 2299">
          <a:extLst>
            <a:ext uri="{FF2B5EF4-FFF2-40B4-BE49-F238E27FC236}">
              <a16:creationId xmlns:a16="http://schemas.microsoft.com/office/drawing/2014/main" id="{DFDB674E-D302-47B6-949C-94B262DBF25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79381B5D-4594-4964-9094-FABF825B1DF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302" name="TextBox 2301">
          <a:extLst>
            <a:ext uri="{FF2B5EF4-FFF2-40B4-BE49-F238E27FC236}">
              <a16:creationId xmlns:a16="http://schemas.microsoft.com/office/drawing/2014/main" id="{778033F1-1102-44A2-ABA6-300A99FA5D0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303" name="TextBox 2302">
          <a:extLst>
            <a:ext uri="{FF2B5EF4-FFF2-40B4-BE49-F238E27FC236}">
              <a16:creationId xmlns:a16="http://schemas.microsoft.com/office/drawing/2014/main" id="{4896D44A-9E3C-4A29-BD17-0252DDE58F0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68DACC7F-9653-499E-9515-1CC6AB05F66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305" name="TextBox 2304">
          <a:extLst>
            <a:ext uri="{FF2B5EF4-FFF2-40B4-BE49-F238E27FC236}">
              <a16:creationId xmlns:a16="http://schemas.microsoft.com/office/drawing/2014/main" id="{EFFF7312-9B74-49AE-B50A-0CA72E993A7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306" name="TextBox 2305">
          <a:extLst>
            <a:ext uri="{FF2B5EF4-FFF2-40B4-BE49-F238E27FC236}">
              <a16:creationId xmlns:a16="http://schemas.microsoft.com/office/drawing/2014/main" id="{D744D47C-01A4-4931-8194-C37D1058667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34857ED3-0ED4-49F4-8ECB-D6311AAC29A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08" name="TextBox 2307">
          <a:extLst>
            <a:ext uri="{FF2B5EF4-FFF2-40B4-BE49-F238E27FC236}">
              <a16:creationId xmlns:a16="http://schemas.microsoft.com/office/drawing/2014/main" id="{58D95E3D-0514-4325-B0E0-EEB2D7BE7E0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09" name="TextBox 2308">
          <a:extLst>
            <a:ext uri="{FF2B5EF4-FFF2-40B4-BE49-F238E27FC236}">
              <a16:creationId xmlns:a16="http://schemas.microsoft.com/office/drawing/2014/main" id="{18F630A5-D380-4622-B2BC-3C6BDBA9FA4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2CFDBC0F-ED81-4D1B-B4EF-FF32A2C7C9E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11" name="TextBox 2310">
          <a:extLst>
            <a:ext uri="{FF2B5EF4-FFF2-40B4-BE49-F238E27FC236}">
              <a16:creationId xmlns:a16="http://schemas.microsoft.com/office/drawing/2014/main" id="{1EA6EEB5-C264-4E14-B4C6-FC301E1B7E3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12" name="TextBox 2311">
          <a:extLst>
            <a:ext uri="{FF2B5EF4-FFF2-40B4-BE49-F238E27FC236}">
              <a16:creationId xmlns:a16="http://schemas.microsoft.com/office/drawing/2014/main" id="{073FFD0C-DE02-4678-9822-544D91820C4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F9418A64-631E-4F0A-B6D0-4B18AFFC672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14" name="TextBox 2313">
          <a:extLst>
            <a:ext uri="{FF2B5EF4-FFF2-40B4-BE49-F238E27FC236}">
              <a16:creationId xmlns:a16="http://schemas.microsoft.com/office/drawing/2014/main" id="{706F208F-C695-413D-A284-8430C628F19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15" name="TextBox 2314">
          <a:extLst>
            <a:ext uri="{FF2B5EF4-FFF2-40B4-BE49-F238E27FC236}">
              <a16:creationId xmlns:a16="http://schemas.microsoft.com/office/drawing/2014/main" id="{147390CD-D301-46B4-9D6B-8F3B1EEF24C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BD58E487-5F7E-43F4-A427-88CB976CF49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17" name="TextBox 2316">
          <a:extLst>
            <a:ext uri="{FF2B5EF4-FFF2-40B4-BE49-F238E27FC236}">
              <a16:creationId xmlns:a16="http://schemas.microsoft.com/office/drawing/2014/main" id="{0B8A3866-8DB4-41EA-A031-6E6784052A2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18" name="TextBox 2317">
          <a:extLst>
            <a:ext uri="{FF2B5EF4-FFF2-40B4-BE49-F238E27FC236}">
              <a16:creationId xmlns:a16="http://schemas.microsoft.com/office/drawing/2014/main" id="{8C2DB774-8760-47D0-86B0-B50D844CDC1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F03D14B7-4801-4E98-9789-8EA857013A4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20" name="TextBox 2319">
          <a:extLst>
            <a:ext uri="{FF2B5EF4-FFF2-40B4-BE49-F238E27FC236}">
              <a16:creationId xmlns:a16="http://schemas.microsoft.com/office/drawing/2014/main" id="{AF9C8E24-C981-4EB1-9A54-326D8D47344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21" name="TextBox 2320">
          <a:extLst>
            <a:ext uri="{FF2B5EF4-FFF2-40B4-BE49-F238E27FC236}">
              <a16:creationId xmlns:a16="http://schemas.microsoft.com/office/drawing/2014/main" id="{1F92CABF-6CAF-4EDF-846E-3D00E3AE75B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75CBFDF7-2660-4C6A-93CA-C807CD6A60F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23" name="TextBox 2322">
          <a:extLst>
            <a:ext uri="{FF2B5EF4-FFF2-40B4-BE49-F238E27FC236}">
              <a16:creationId xmlns:a16="http://schemas.microsoft.com/office/drawing/2014/main" id="{CCA6212D-94A7-4F7D-ADE5-D1256DC7AD4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24" name="TextBox 2323">
          <a:extLst>
            <a:ext uri="{FF2B5EF4-FFF2-40B4-BE49-F238E27FC236}">
              <a16:creationId xmlns:a16="http://schemas.microsoft.com/office/drawing/2014/main" id="{96066701-2376-447C-B893-5BB76051F6E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D41E7BC5-BC94-4D4A-BBB5-D3470D63D0C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26" name="TextBox 2325">
          <a:extLst>
            <a:ext uri="{FF2B5EF4-FFF2-40B4-BE49-F238E27FC236}">
              <a16:creationId xmlns:a16="http://schemas.microsoft.com/office/drawing/2014/main" id="{7AB6F81A-E296-4150-AD20-C4CF3F1B0D8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27" name="TextBox 2326">
          <a:extLst>
            <a:ext uri="{FF2B5EF4-FFF2-40B4-BE49-F238E27FC236}">
              <a16:creationId xmlns:a16="http://schemas.microsoft.com/office/drawing/2014/main" id="{AA03876A-B4BD-4A6D-A412-61BA2660CF0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392F6AC4-1C0F-49F1-B845-27510DDCA2F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29" name="TextBox 2328">
          <a:extLst>
            <a:ext uri="{FF2B5EF4-FFF2-40B4-BE49-F238E27FC236}">
              <a16:creationId xmlns:a16="http://schemas.microsoft.com/office/drawing/2014/main" id="{964D57C6-4736-4AD7-8C3E-51A0B2BB66C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30" name="TextBox 2329">
          <a:extLst>
            <a:ext uri="{FF2B5EF4-FFF2-40B4-BE49-F238E27FC236}">
              <a16:creationId xmlns:a16="http://schemas.microsoft.com/office/drawing/2014/main" id="{E5FD0A1A-808F-46C2-B332-9D5677954EB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A2C4A1CF-5DD0-4EED-BB29-04D51803B53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32" name="TextBox 2331">
          <a:extLst>
            <a:ext uri="{FF2B5EF4-FFF2-40B4-BE49-F238E27FC236}">
              <a16:creationId xmlns:a16="http://schemas.microsoft.com/office/drawing/2014/main" id="{04605783-C2AC-463A-A6C2-82C5F120E4B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id="{CA5B18EF-5E77-45F3-8E78-D33B87358E8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D8E88F34-BD7B-4995-B02B-1AAC768029B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35" name="TextBox 2334">
          <a:extLst>
            <a:ext uri="{FF2B5EF4-FFF2-40B4-BE49-F238E27FC236}">
              <a16:creationId xmlns:a16="http://schemas.microsoft.com/office/drawing/2014/main" id="{AF8B7E2E-844C-4D2D-8EE1-8079901F078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36" name="TextBox 2335">
          <a:extLst>
            <a:ext uri="{FF2B5EF4-FFF2-40B4-BE49-F238E27FC236}">
              <a16:creationId xmlns:a16="http://schemas.microsoft.com/office/drawing/2014/main" id="{601132E1-0076-4649-985B-29CD6DB8F4A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0015DF39-8403-4899-9D2F-DF19C92F497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id="{9245AF17-607C-497E-896D-F32CD61506E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39" name="TextBox 2338">
          <a:extLst>
            <a:ext uri="{FF2B5EF4-FFF2-40B4-BE49-F238E27FC236}">
              <a16:creationId xmlns:a16="http://schemas.microsoft.com/office/drawing/2014/main" id="{5A5645D7-3122-4500-9DCA-332EE836C19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E81BAD4A-8C77-4FD7-BDE6-A8A63475525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41" name="TextBox 2340">
          <a:extLst>
            <a:ext uri="{FF2B5EF4-FFF2-40B4-BE49-F238E27FC236}">
              <a16:creationId xmlns:a16="http://schemas.microsoft.com/office/drawing/2014/main" id="{C42B0B38-A5EA-45B6-ACED-188F330779B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42" name="TextBox 2341">
          <a:extLst>
            <a:ext uri="{FF2B5EF4-FFF2-40B4-BE49-F238E27FC236}">
              <a16:creationId xmlns:a16="http://schemas.microsoft.com/office/drawing/2014/main" id="{1DD9D383-C409-428C-A9B2-2CE1B6729EA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4F83B9E5-FD47-46AF-8B0C-B470715F50F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44" name="TextBox 2343">
          <a:extLst>
            <a:ext uri="{FF2B5EF4-FFF2-40B4-BE49-F238E27FC236}">
              <a16:creationId xmlns:a16="http://schemas.microsoft.com/office/drawing/2014/main" id="{3779DB61-09EF-4FCC-94D6-02D23A12B38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45" name="TextBox 2344">
          <a:extLst>
            <a:ext uri="{FF2B5EF4-FFF2-40B4-BE49-F238E27FC236}">
              <a16:creationId xmlns:a16="http://schemas.microsoft.com/office/drawing/2014/main" id="{2A76D4B8-28AB-4859-8881-608CE760488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15874756-F97C-44AD-9E3C-D99729F011F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47" name="TextBox 2346">
          <a:extLst>
            <a:ext uri="{FF2B5EF4-FFF2-40B4-BE49-F238E27FC236}">
              <a16:creationId xmlns:a16="http://schemas.microsoft.com/office/drawing/2014/main" id="{500DD5A9-5961-40FF-A9B2-B58DCCEF827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48" name="TextBox 2347">
          <a:extLst>
            <a:ext uri="{FF2B5EF4-FFF2-40B4-BE49-F238E27FC236}">
              <a16:creationId xmlns:a16="http://schemas.microsoft.com/office/drawing/2014/main" id="{CBD57893-A57C-49B1-8E64-F754E31FA79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45AF851D-9035-468A-97CE-336DA6FFEF6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50" name="TextBox 2349">
          <a:extLst>
            <a:ext uri="{FF2B5EF4-FFF2-40B4-BE49-F238E27FC236}">
              <a16:creationId xmlns:a16="http://schemas.microsoft.com/office/drawing/2014/main" id="{10414D22-E772-465F-A33B-2C3597E7B9B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51" name="TextBox 2350">
          <a:extLst>
            <a:ext uri="{FF2B5EF4-FFF2-40B4-BE49-F238E27FC236}">
              <a16:creationId xmlns:a16="http://schemas.microsoft.com/office/drawing/2014/main" id="{85D07AE3-7D0A-4960-B087-B46CECF30C3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E681484C-E021-471C-9B81-7C4F67E7854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53" name="TextBox 2352">
          <a:extLst>
            <a:ext uri="{FF2B5EF4-FFF2-40B4-BE49-F238E27FC236}">
              <a16:creationId xmlns:a16="http://schemas.microsoft.com/office/drawing/2014/main" id="{F1A5B357-855E-40B8-93A4-DAD2D498299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54" name="TextBox 2353">
          <a:extLst>
            <a:ext uri="{FF2B5EF4-FFF2-40B4-BE49-F238E27FC236}">
              <a16:creationId xmlns:a16="http://schemas.microsoft.com/office/drawing/2014/main" id="{DDDD63F8-223E-4A65-A16D-ABC052214D6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ACDC4BBA-1DBF-4BDF-9425-4EEDE2F5616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56" name="TextBox 2355">
          <a:extLst>
            <a:ext uri="{FF2B5EF4-FFF2-40B4-BE49-F238E27FC236}">
              <a16:creationId xmlns:a16="http://schemas.microsoft.com/office/drawing/2014/main" id="{DAE90CC3-520E-451F-AB34-8E0764525BE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57" name="TextBox 2356">
          <a:extLst>
            <a:ext uri="{FF2B5EF4-FFF2-40B4-BE49-F238E27FC236}">
              <a16:creationId xmlns:a16="http://schemas.microsoft.com/office/drawing/2014/main" id="{55D9DA05-89E7-476E-8DD6-A964FD767BC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A4D8EFD5-F40F-4776-8627-4B9119EBF43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59" name="TextBox 2358">
          <a:extLst>
            <a:ext uri="{FF2B5EF4-FFF2-40B4-BE49-F238E27FC236}">
              <a16:creationId xmlns:a16="http://schemas.microsoft.com/office/drawing/2014/main" id="{A4956234-BDA5-4473-90E8-B8119DACD06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60" name="TextBox 2359">
          <a:extLst>
            <a:ext uri="{FF2B5EF4-FFF2-40B4-BE49-F238E27FC236}">
              <a16:creationId xmlns:a16="http://schemas.microsoft.com/office/drawing/2014/main" id="{F80FBA43-AC21-40DB-80E8-A2317D8E49B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F789F2E5-29EF-46AC-88A2-8EFC303CE8E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62" name="TextBox 2361">
          <a:extLst>
            <a:ext uri="{FF2B5EF4-FFF2-40B4-BE49-F238E27FC236}">
              <a16:creationId xmlns:a16="http://schemas.microsoft.com/office/drawing/2014/main" id="{ECBC95BA-CB64-4F0A-BD4A-9B06D6C8763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63" name="TextBox 2362">
          <a:extLst>
            <a:ext uri="{FF2B5EF4-FFF2-40B4-BE49-F238E27FC236}">
              <a16:creationId xmlns:a16="http://schemas.microsoft.com/office/drawing/2014/main" id="{BAD476F3-4B18-4C95-832B-7C88FE54C14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4D163E66-1E71-49C9-A037-99D9DEB170B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65" name="TextBox 2364">
          <a:extLst>
            <a:ext uri="{FF2B5EF4-FFF2-40B4-BE49-F238E27FC236}">
              <a16:creationId xmlns:a16="http://schemas.microsoft.com/office/drawing/2014/main" id="{445CE360-E19F-4715-8674-8FCBCE5A90F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66" name="TextBox 2365">
          <a:extLst>
            <a:ext uri="{FF2B5EF4-FFF2-40B4-BE49-F238E27FC236}">
              <a16:creationId xmlns:a16="http://schemas.microsoft.com/office/drawing/2014/main" id="{812C3F16-5481-4795-9EFD-8B1E1330F207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21B1B2EF-E56E-4463-A555-F6423CEFBD2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68" name="TextBox 2367">
          <a:extLst>
            <a:ext uri="{FF2B5EF4-FFF2-40B4-BE49-F238E27FC236}">
              <a16:creationId xmlns:a16="http://schemas.microsoft.com/office/drawing/2014/main" id="{ACFA331E-84E4-4DBA-ABDA-04B4A736E6C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69" name="TextBox 2368">
          <a:extLst>
            <a:ext uri="{FF2B5EF4-FFF2-40B4-BE49-F238E27FC236}">
              <a16:creationId xmlns:a16="http://schemas.microsoft.com/office/drawing/2014/main" id="{9692484C-E56C-484C-86E3-4548C839786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4AADD54A-8998-4E07-AB59-707844C6801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71" name="TextBox 2370">
          <a:extLst>
            <a:ext uri="{FF2B5EF4-FFF2-40B4-BE49-F238E27FC236}">
              <a16:creationId xmlns:a16="http://schemas.microsoft.com/office/drawing/2014/main" id="{3739B256-F89B-480D-A980-DDB99C4F924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72" name="TextBox 2371">
          <a:extLst>
            <a:ext uri="{FF2B5EF4-FFF2-40B4-BE49-F238E27FC236}">
              <a16:creationId xmlns:a16="http://schemas.microsoft.com/office/drawing/2014/main" id="{0FAFA19A-3B59-4845-8FBE-D742CC9501E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DFCB06F3-40D4-454A-9B25-5CB3FB0E900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74" name="TextBox 2373">
          <a:extLst>
            <a:ext uri="{FF2B5EF4-FFF2-40B4-BE49-F238E27FC236}">
              <a16:creationId xmlns:a16="http://schemas.microsoft.com/office/drawing/2014/main" id="{9C2F7249-04F3-42BE-BA2E-97E42F33C04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75" name="TextBox 2374">
          <a:extLst>
            <a:ext uri="{FF2B5EF4-FFF2-40B4-BE49-F238E27FC236}">
              <a16:creationId xmlns:a16="http://schemas.microsoft.com/office/drawing/2014/main" id="{A6720CA3-CCFD-46BD-9B4A-CDC47447975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E1FF5BF9-B38A-483F-8627-63187FAAC17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77" name="TextBox 2376">
          <a:extLst>
            <a:ext uri="{FF2B5EF4-FFF2-40B4-BE49-F238E27FC236}">
              <a16:creationId xmlns:a16="http://schemas.microsoft.com/office/drawing/2014/main" id="{1A61BAC0-291B-4AC8-8441-12E0048CDFE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id="{ED6AE0E1-4022-49AE-B5C9-D8B2A3D102D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71AF0F93-FA5E-426A-9D24-F6E47DFC71F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80" name="TextBox 2379">
          <a:extLst>
            <a:ext uri="{FF2B5EF4-FFF2-40B4-BE49-F238E27FC236}">
              <a16:creationId xmlns:a16="http://schemas.microsoft.com/office/drawing/2014/main" id="{1DDF0874-CAFF-4AFE-9CE8-DDAC6B98C8B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81" name="TextBox 2380">
          <a:extLst>
            <a:ext uri="{FF2B5EF4-FFF2-40B4-BE49-F238E27FC236}">
              <a16:creationId xmlns:a16="http://schemas.microsoft.com/office/drawing/2014/main" id="{3B213D09-80CD-458E-A27C-8EE697A0635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7822742B-E0F6-450B-B1C8-57DDB053FA1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id="{3E957B12-BD12-4F6C-86A2-E118A96BEFE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84" name="TextBox 2383">
          <a:extLst>
            <a:ext uri="{FF2B5EF4-FFF2-40B4-BE49-F238E27FC236}">
              <a16:creationId xmlns:a16="http://schemas.microsoft.com/office/drawing/2014/main" id="{3BC35D36-337B-4ED6-99CC-023952919BE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9388585E-A730-473E-9242-30333954E90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86" name="TextBox 2385">
          <a:extLst>
            <a:ext uri="{FF2B5EF4-FFF2-40B4-BE49-F238E27FC236}">
              <a16:creationId xmlns:a16="http://schemas.microsoft.com/office/drawing/2014/main" id="{13E2F34A-9F33-4680-8DF6-C5EE7D43DBB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87" name="TextBox 2386">
          <a:extLst>
            <a:ext uri="{FF2B5EF4-FFF2-40B4-BE49-F238E27FC236}">
              <a16:creationId xmlns:a16="http://schemas.microsoft.com/office/drawing/2014/main" id="{41BF5066-A11F-4B82-B1F1-606A26EA0F9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BB6D4C8E-8BCC-4E21-9969-DDD02E8DA33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89" name="TextBox 2388">
          <a:extLst>
            <a:ext uri="{FF2B5EF4-FFF2-40B4-BE49-F238E27FC236}">
              <a16:creationId xmlns:a16="http://schemas.microsoft.com/office/drawing/2014/main" id="{3DF5F3AB-E32B-44A4-A7BE-C811A1D434A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90" name="TextBox 2389">
          <a:extLst>
            <a:ext uri="{FF2B5EF4-FFF2-40B4-BE49-F238E27FC236}">
              <a16:creationId xmlns:a16="http://schemas.microsoft.com/office/drawing/2014/main" id="{C6A7042B-0692-4030-B461-35D3856F98C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EEBEE226-51DC-4629-9C4D-228571B7A22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92" name="TextBox 2391">
          <a:extLst>
            <a:ext uri="{FF2B5EF4-FFF2-40B4-BE49-F238E27FC236}">
              <a16:creationId xmlns:a16="http://schemas.microsoft.com/office/drawing/2014/main" id="{81A4737D-69F7-4723-975A-CC6FB2ABF18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id="{A103FB6C-0B29-4C32-B094-0ED6E5FE978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50D5EC99-1D89-4511-99D6-7BF43806795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95" name="TextBox 2394">
          <a:extLst>
            <a:ext uri="{FF2B5EF4-FFF2-40B4-BE49-F238E27FC236}">
              <a16:creationId xmlns:a16="http://schemas.microsoft.com/office/drawing/2014/main" id="{6567FE50-4783-411E-AC49-C13ABF82AFF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96" name="TextBox 2395">
          <a:extLst>
            <a:ext uri="{FF2B5EF4-FFF2-40B4-BE49-F238E27FC236}">
              <a16:creationId xmlns:a16="http://schemas.microsoft.com/office/drawing/2014/main" id="{24F2888B-533F-49E8-AA80-6842E0C25BD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1F77857B-1C3F-4C86-972B-ED468CAFB71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id="{D13FC9BB-719A-45BB-91F6-F10708BEF67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399" name="TextBox 2398">
          <a:extLst>
            <a:ext uri="{FF2B5EF4-FFF2-40B4-BE49-F238E27FC236}">
              <a16:creationId xmlns:a16="http://schemas.microsoft.com/office/drawing/2014/main" id="{4220B2F8-6069-4D31-845B-DD4FCAEE8BB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351E49B3-1CFF-4BBE-AA41-FF54F91A1EA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01" name="TextBox 2400">
          <a:extLst>
            <a:ext uri="{FF2B5EF4-FFF2-40B4-BE49-F238E27FC236}">
              <a16:creationId xmlns:a16="http://schemas.microsoft.com/office/drawing/2014/main" id="{C7A13721-9359-4FEC-9BEE-286457A6231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02" name="TextBox 2401">
          <a:extLst>
            <a:ext uri="{FF2B5EF4-FFF2-40B4-BE49-F238E27FC236}">
              <a16:creationId xmlns:a16="http://schemas.microsoft.com/office/drawing/2014/main" id="{968FF8BA-B428-4700-8D83-5969EA4357A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6AB324D8-A7CE-4CAB-A7A4-4AFCD80A986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04" name="TextBox 2403">
          <a:extLst>
            <a:ext uri="{FF2B5EF4-FFF2-40B4-BE49-F238E27FC236}">
              <a16:creationId xmlns:a16="http://schemas.microsoft.com/office/drawing/2014/main" id="{9A9E383A-A3C1-4DC4-99CB-15D50B5BF3F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05" name="TextBox 2404">
          <a:extLst>
            <a:ext uri="{FF2B5EF4-FFF2-40B4-BE49-F238E27FC236}">
              <a16:creationId xmlns:a16="http://schemas.microsoft.com/office/drawing/2014/main" id="{609F1026-7E01-4062-9265-A797C2C35CB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9BE06869-87A9-4E2B-BFF2-D0DDD7E2111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07" name="TextBox 2406">
          <a:extLst>
            <a:ext uri="{FF2B5EF4-FFF2-40B4-BE49-F238E27FC236}">
              <a16:creationId xmlns:a16="http://schemas.microsoft.com/office/drawing/2014/main" id="{C272D7AA-120D-4EFC-8254-AD0BAAA5199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id="{0FE08105-6539-44BC-A10A-EA90AED20E1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C2B0FB3D-7C83-4114-BE47-A9078D8E6650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10" name="TextBox 2409">
          <a:extLst>
            <a:ext uri="{FF2B5EF4-FFF2-40B4-BE49-F238E27FC236}">
              <a16:creationId xmlns:a16="http://schemas.microsoft.com/office/drawing/2014/main" id="{3FFC6FB7-CD93-428A-8253-A2B93D09919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11" name="TextBox 2410">
          <a:extLst>
            <a:ext uri="{FF2B5EF4-FFF2-40B4-BE49-F238E27FC236}">
              <a16:creationId xmlns:a16="http://schemas.microsoft.com/office/drawing/2014/main" id="{026445D2-7FBB-4CDF-8FB2-AA94FEE4D6F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06781832-57A5-4A9F-A317-1B0FCE7EF9F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id="{52EF4BC5-4F34-4F61-ACC4-AB45D2B7AE7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14" name="TextBox 2413">
          <a:extLst>
            <a:ext uri="{FF2B5EF4-FFF2-40B4-BE49-F238E27FC236}">
              <a16:creationId xmlns:a16="http://schemas.microsoft.com/office/drawing/2014/main" id="{3C86B689-2090-492D-87E6-FE7DCBF4FB1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C03E91A3-A833-4B44-946A-F3470956C3C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16" name="TextBox 2415">
          <a:extLst>
            <a:ext uri="{FF2B5EF4-FFF2-40B4-BE49-F238E27FC236}">
              <a16:creationId xmlns:a16="http://schemas.microsoft.com/office/drawing/2014/main" id="{EC1F0AB1-E75D-4F08-9354-13D0BD09A1F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17" name="TextBox 2416">
          <a:extLst>
            <a:ext uri="{FF2B5EF4-FFF2-40B4-BE49-F238E27FC236}">
              <a16:creationId xmlns:a16="http://schemas.microsoft.com/office/drawing/2014/main" id="{280BAA51-30AF-4E34-B73C-A01892E1FDB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71D3F522-8682-42E6-99FB-9CC75E7B025C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19" name="TextBox 2418">
          <a:extLst>
            <a:ext uri="{FF2B5EF4-FFF2-40B4-BE49-F238E27FC236}">
              <a16:creationId xmlns:a16="http://schemas.microsoft.com/office/drawing/2014/main" id="{A7EDE64B-35E6-4DDD-B335-0FFA06D14DE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20" name="TextBox 2419">
          <a:extLst>
            <a:ext uri="{FF2B5EF4-FFF2-40B4-BE49-F238E27FC236}">
              <a16:creationId xmlns:a16="http://schemas.microsoft.com/office/drawing/2014/main" id="{09ACCA32-2F17-4CA9-B034-DE46EF4A687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60B6D3A2-3359-4F1A-8C3D-83B60508005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22" name="TextBox 2421">
          <a:extLst>
            <a:ext uri="{FF2B5EF4-FFF2-40B4-BE49-F238E27FC236}">
              <a16:creationId xmlns:a16="http://schemas.microsoft.com/office/drawing/2014/main" id="{9C5EE8CA-9795-46C8-97CB-6F9922D105C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23" name="TextBox 2422">
          <a:extLst>
            <a:ext uri="{FF2B5EF4-FFF2-40B4-BE49-F238E27FC236}">
              <a16:creationId xmlns:a16="http://schemas.microsoft.com/office/drawing/2014/main" id="{2EA461D6-D214-4C3F-A909-AE0F2F39713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7ECD51C4-A44A-484A-9D44-4FAB77791D78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25" name="TextBox 2424">
          <a:extLst>
            <a:ext uri="{FF2B5EF4-FFF2-40B4-BE49-F238E27FC236}">
              <a16:creationId xmlns:a16="http://schemas.microsoft.com/office/drawing/2014/main" id="{1DB32ABF-047E-4CF1-AED9-27AED24C03F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26" name="TextBox 2425">
          <a:extLst>
            <a:ext uri="{FF2B5EF4-FFF2-40B4-BE49-F238E27FC236}">
              <a16:creationId xmlns:a16="http://schemas.microsoft.com/office/drawing/2014/main" id="{CDBD5E29-B7E1-477E-AF2A-D7BACB7670B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65785B8B-F8F5-481D-BEC7-101D6F1AD24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id="{9BC81E6C-C0F2-4F61-A67D-893C8C94935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29" name="TextBox 2428">
          <a:extLst>
            <a:ext uri="{FF2B5EF4-FFF2-40B4-BE49-F238E27FC236}">
              <a16:creationId xmlns:a16="http://schemas.microsoft.com/office/drawing/2014/main" id="{6829696D-6995-4DAE-B825-F7FDE2CC2B1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BEA09E00-4850-47F3-800B-3C224C45A291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31" name="TextBox 2430">
          <a:extLst>
            <a:ext uri="{FF2B5EF4-FFF2-40B4-BE49-F238E27FC236}">
              <a16:creationId xmlns:a16="http://schemas.microsoft.com/office/drawing/2014/main" id="{9FFC4E45-0B00-4209-AFAE-BB78BE897A1A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32" name="TextBox 2431">
          <a:extLst>
            <a:ext uri="{FF2B5EF4-FFF2-40B4-BE49-F238E27FC236}">
              <a16:creationId xmlns:a16="http://schemas.microsoft.com/office/drawing/2014/main" id="{10731B32-AF96-4879-AFD5-31902FC7277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2C45FB58-CE9E-4E20-B1F8-E7BC4FDC9F1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34" name="TextBox 2433">
          <a:extLst>
            <a:ext uri="{FF2B5EF4-FFF2-40B4-BE49-F238E27FC236}">
              <a16:creationId xmlns:a16="http://schemas.microsoft.com/office/drawing/2014/main" id="{2C1ABC49-C4BF-4EC1-9ED8-C14139DC2ED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35" name="TextBox 2434">
          <a:extLst>
            <a:ext uri="{FF2B5EF4-FFF2-40B4-BE49-F238E27FC236}">
              <a16:creationId xmlns:a16="http://schemas.microsoft.com/office/drawing/2014/main" id="{6DD7E801-E746-4CBB-ADF3-F1F47B8E95D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DC767B4B-F1CF-4F56-AF4F-9AA66AC035D9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37" name="TextBox 2436">
          <a:extLst>
            <a:ext uri="{FF2B5EF4-FFF2-40B4-BE49-F238E27FC236}">
              <a16:creationId xmlns:a16="http://schemas.microsoft.com/office/drawing/2014/main" id="{BB8DAC68-BB40-4912-BAA8-B6B4D4FF7EB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38" name="TextBox 2437">
          <a:extLst>
            <a:ext uri="{FF2B5EF4-FFF2-40B4-BE49-F238E27FC236}">
              <a16:creationId xmlns:a16="http://schemas.microsoft.com/office/drawing/2014/main" id="{A5CACC27-76DE-4917-9016-CE8E9AE6E50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8BE9D2A0-5519-4B0E-8835-C71641A839B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40" name="TextBox 2439">
          <a:extLst>
            <a:ext uri="{FF2B5EF4-FFF2-40B4-BE49-F238E27FC236}">
              <a16:creationId xmlns:a16="http://schemas.microsoft.com/office/drawing/2014/main" id="{792722F8-7D93-469D-8590-89FCE193CA1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41" name="TextBox 2440">
          <a:extLst>
            <a:ext uri="{FF2B5EF4-FFF2-40B4-BE49-F238E27FC236}">
              <a16:creationId xmlns:a16="http://schemas.microsoft.com/office/drawing/2014/main" id="{217DCACF-6646-48E0-8C89-FBB44A31C2F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C01BF4CB-ECA8-44ED-88FC-45AD696760C4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43" name="TextBox 2442">
          <a:extLst>
            <a:ext uri="{FF2B5EF4-FFF2-40B4-BE49-F238E27FC236}">
              <a16:creationId xmlns:a16="http://schemas.microsoft.com/office/drawing/2014/main" id="{2DA7FAD4-2037-4E69-A72D-949148177E6D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44" name="TextBox 2443">
          <a:extLst>
            <a:ext uri="{FF2B5EF4-FFF2-40B4-BE49-F238E27FC236}">
              <a16:creationId xmlns:a16="http://schemas.microsoft.com/office/drawing/2014/main" id="{69C93A0D-B82D-4E72-8F30-91EDF1C80BAF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B2FF54F8-DC83-42E8-AD1E-CD197F8124B2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id="{34BF918E-9BF2-4AE8-B13D-E7E0135B275E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id="{1C3AF4E1-85F9-478D-AAC0-9C7340384685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79530AA2-EDB1-4056-9B37-AF5FDF02F52B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id="{19B385A2-9208-42F7-BC1B-655E9254DAB6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65" cy="172227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id="{5FFC3A0F-7EB8-45EC-9DA0-CDA85143B4D3}"/>
            </a:ext>
          </a:extLst>
        </xdr:cNvPr>
        <xdr:cNvSpPr txBox="1"/>
      </xdr:nvSpPr>
      <xdr:spPr>
        <a:xfrm>
          <a:off x="243840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57023F35-48B7-4700-9348-D7614398CA3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52" name="TextBox 2451">
          <a:extLst>
            <a:ext uri="{FF2B5EF4-FFF2-40B4-BE49-F238E27FC236}">
              <a16:creationId xmlns:a16="http://schemas.microsoft.com/office/drawing/2014/main" id="{B35AD2AA-3F29-4106-9304-5C4D1B3A300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53" name="TextBox 2452">
          <a:extLst>
            <a:ext uri="{FF2B5EF4-FFF2-40B4-BE49-F238E27FC236}">
              <a16:creationId xmlns:a16="http://schemas.microsoft.com/office/drawing/2014/main" id="{71544F66-CB00-489C-93D6-0026B6D7629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id="{128EACCA-479C-4D45-B06D-E9D132D3218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55" name="TextBox 2454">
          <a:extLst>
            <a:ext uri="{FF2B5EF4-FFF2-40B4-BE49-F238E27FC236}">
              <a16:creationId xmlns:a16="http://schemas.microsoft.com/office/drawing/2014/main" id="{6DDB5A99-694F-44FB-A221-85D9526BC39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56" name="TextBox 2455">
          <a:extLst>
            <a:ext uri="{FF2B5EF4-FFF2-40B4-BE49-F238E27FC236}">
              <a16:creationId xmlns:a16="http://schemas.microsoft.com/office/drawing/2014/main" id="{CA28A47E-89D9-4F33-9A2A-33E845FED84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id="{42A26076-206B-4279-AFCC-C81EBD3FFAC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58" name="TextBox 2457">
          <a:extLst>
            <a:ext uri="{FF2B5EF4-FFF2-40B4-BE49-F238E27FC236}">
              <a16:creationId xmlns:a16="http://schemas.microsoft.com/office/drawing/2014/main" id="{22F54E40-020E-440D-998B-AA809D18CAE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59" name="TextBox 2458">
          <a:extLst>
            <a:ext uri="{FF2B5EF4-FFF2-40B4-BE49-F238E27FC236}">
              <a16:creationId xmlns:a16="http://schemas.microsoft.com/office/drawing/2014/main" id="{6734DB36-9CE0-4C02-AD17-A1AB71ED4E5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id="{0D112D56-2467-428E-A9FE-32A60E14DAC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61" name="TextBox 2460">
          <a:extLst>
            <a:ext uri="{FF2B5EF4-FFF2-40B4-BE49-F238E27FC236}">
              <a16:creationId xmlns:a16="http://schemas.microsoft.com/office/drawing/2014/main" id="{27AC3B14-7066-46F2-BA83-2905DDAFBF6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62" name="TextBox 2461">
          <a:extLst>
            <a:ext uri="{FF2B5EF4-FFF2-40B4-BE49-F238E27FC236}">
              <a16:creationId xmlns:a16="http://schemas.microsoft.com/office/drawing/2014/main" id="{04665C61-98E6-45B0-8BC6-C3AC7A4959E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id="{878F639A-8A44-41CE-B97A-B5FFC74AF3A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64" name="TextBox 2463">
          <a:extLst>
            <a:ext uri="{FF2B5EF4-FFF2-40B4-BE49-F238E27FC236}">
              <a16:creationId xmlns:a16="http://schemas.microsoft.com/office/drawing/2014/main" id="{6A9602AE-F245-4582-8B4C-907FB510C7D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65" name="TextBox 2464">
          <a:extLst>
            <a:ext uri="{FF2B5EF4-FFF2-40B4-BE49-F238E27FC236}">
              <a16:creationId xmlns:a16="http://schemas.microsoft.com/office/drawing/2014/main" id="{B6883EE0-27C0-4B40-BDEA-279E604A65F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id="{03ABFFF8-D9C9-4966-8F6E-2CF15ADEFFC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67" name="TextBox 2466">
          <a:extLst>
            <a:ext uri="{FF2B5EF4-FFF2-40B4-BE49-F238E27FC236}">
              <a16:creationId xmlns:a16="http://schemas.microsoft.com/office/drawing/2014/main" id="{EF5E87FC-79D7-417E-BB8C-0B93D983B00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68" name="TextBox 2467">
          <a:extLst>
            <a:ext uri="{FF2B5EF4-FFF2-40B4-BE49-F238E27FC236}">
              <a16:creationId xmlns:a16="http://schemas.microsoft.com/office/drawing/2014/main" id="{E3382A43-BF96-4574-A082-EFCAF6C4B43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id="{1D3866A8-B5BF-4004-B42D-F0FF0B71D01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70" name="TextBox 2469">
          <a:extLst>
            <a:ext uri="{FF2B5EF4-FFF2-40B4-BE49-F238E27FC236}">
              <a16:creationId xmlns:a16="http://schemas.microsoft.com/office/drawing/2014/main" id="{AE9AC589-705C-4A02-A989-39415360B1D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71" name="TextBox 2470">
          <a:extLst>
            <a:ext uri="{FF2B5EF4-FFF2-40B4-BE49-F238E27FC236}">
              <a16:creationId xmlns:a16="http://schemas.microsoft.com/office/drawing/2014/main" id="{B36AF774-CE2F-48D9-9A04-7CDE55FE072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id="{7DCEE040-5046-48C2-9FC0-FECFC4DCD2D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73" name="TextBox 2472">
          <a:extLst>
            <a:ext uri="{FF2B5EF4-FFF2-40B4-BE49-F238E27FC236}">
              <a16:creationId xmlns:a16="http://schemas.microsoft.com/office/drawing/2014/main" id="{B010951E-3685-4784-A8CE-8F23C9C06E2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74" name="TextBox 2473">
          <a:extLst>
            <a:ext uri="{FF2B5EF4-FFF2-40B4-BE49-F238E27FC236}">
              <a16:creationId xmlns:a16="http://schemas.microsoft.com/office/drawing/2014/main" id="{3B34DFD5-EFC4-49B0-A03D-FA94D71C2A3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75" name="TextBox 2474">
          <a:extLst>
            <a:ext uri="{FF2B5EF4-FFF2-40B4-BE49-F238E27FC236}">
              <a16:creationId xmlns:a16="http://schemas.microsoft.com/office/drawing/2014/main" id="{30A8772D-61E4-487E-9FB3-8F60EC737BC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76" name="TextBox 2475">
          <a:extLst>
            <a:ext uri="{FF2B5EF4-FFF2-40B4-BE49-F238E27FC236}">
              <a16:creationId xmlns:a16="http://schemas.microsoft.com/office/drawing/2014/main" id="{B33C7716-C7E4-4F9C-97F2-D7A9D591E95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77" name="TextBox 2476">
          <a:extLst>
            <a:ext uri="{FF2B5EF4-FFF2-40B4-BE49-F238E27FC236}">
              <a16:creationId xmlns:a16="http://schemas.microsoft.com/office/drawing/2014/main" id="{90A2255C-6CF7-49B9-96ED-9764FE8C9A1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id="{7AE0B610-718B-434F-9B6A-90ABBFF217C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79" name="TextBox 2478">
          <a:extLst>
            <a:ext uri="{FF2B5EF4-FFF2-40B4-BE49-F238E27FC236}">
              <a16:creationId xmlns:a16="http://schemas.microsoft.com/office/drawing/2014/main" id="{C8877817-2051-4573-AC6D-EFB7227D54B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80" name="TextBox 2479">
          <a:extLst>
            <a:ext uri="{FF2B5EF4-FFF2-40B4-BE49-F238E27FC236}">
              <a16:creationId xmlns:a16="http://schemas.microsoft.com/office/drawing/2014/main" id="{E7EA7AAC-FA31-432B-A00F-99B2C65D623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id="{ED45B657-81E1-4CF1-A22D-BEFDEB27B63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82" name="TextBox 2481">
          <a:extLst>
            <a:ext uri="{FF2B5EF4-FFF2-40B4-BE49-F238E27FC236}">
              <a16:creationId xmlns:a16="http://schemas.microsoft.com/office/drawing/2014/main" id="{EA967541-7D47-475C-8AEA-D2244BC1219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83" name="TextBox 2482">
          <a:extLst>
            <a:ext uri="{FF2B5EF4-FFF2-40B4-BE49-F238E27FC236}">
              <a16:creationId xmlns:a16="http://schemas.microsoft.com/office/drawing/2014/main" id="{3358299E-D72B-4908-B66B-BF564E790B0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id="{83E83488-71A3-4FC2-B4AA-83C8630984B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85" name="TextBox 2484">
          <a:extLst>
            <a:ext uri="{FF2B5EF4-FFF2-40B4-BE49-F238E27FC236}">
              <a16:creationId xmlns:a16="http://schemas.microsoft.com/office/drawing/2014/main" id="{1D9E145D-0A93-45A9-BF38-FA06B900D77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86" name="TextBox 2485">
          <a:extLst>
            <a:ext uri="{FF2B5EF4-FFF2-40B4-BE49-F238E27FC236}">
              <a16:creationId xmlns:a16="http://schemas.microsoft.com/office/drawing/2014/main" id="{FFA86ADE-D097-47F7-9D01-D65A3B55B2E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87" name="TextBox 2486">
          <a:extLst>
            <a:ext uri="{FF2B5EF4-FFF2-40B4-BE49-F238E27FC236}">
              <a16:creationId xmlns:a16="http://schemas.microsoft.com/office/drawing/2014/main" id="{134851CA-A166-4F2C-9653-73E1C94C02B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88" name="TextBox 2487">
          <a:extLst>
            <a:ext uri="{FF2B5EF4-FFF2-40B4-BE49-F238E27FC236}">
              <a16:creationId xmlns:a16="http://schemas.microsoft.com/office/drawing/2014/main" id="{081B4E94-5F2C-42B9-9C98-3893E839377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89" name="TextBox 2488">
          <a:extLst>
            <a:ext uri="{FF2B5EF4-FFF2-40B4-BE49-F238E27FC236}">
              <a16:creationId xmlns:a16="http://schemas.microsoft.com/office/drawing/2014/main" id="{A13068E7-1EC7-47C4-9A97-9A0B5354B23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90" name="TextBox 2489">
          <a:extLst>
            <a:ext uri="{FF2B5EF4-FFF2-40B4-BE49-F238E27FC236}">
              <a16:creationId xmlns:a16="http://schemas.microsoft.com/office/drawing/2014/main" id="{A7E60B53-A95E-47E1-B5CD-005DA4D14CB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91" name="TextBox 2490">
          <a:extLst>
            <a:ext uri="{FF2B5EF4-FFF2-40B4-BE49-F238E27FC236}">
              <a16:creationId xmlns:a16="http://schemas.microsoft.com/office/drawing/2014/main" id="{9495399A-31F6-4547-B439-F0E87DB0387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92" name="TextBox 2491">
          <a:extLst>
            <a:ext uri="{FF2B5EF4-FFF2-40B4-BE49-F238E27FC236}">
              <a16:creationId xmlns:a16="http://schemas.microsoft.com/office/drawing/2014/main" id="{E06DC492-725A-487F-BDBE-508C9FCD92B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id="{4F6327A4-3262-496D-AC9A-CBE54F55C10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94" name="TextBox 2493">
          <a:extLst>
            <a:ext uri="{FF2B5EF4-FFF2-40B4-BE49-F238E27FC236}">
              <a16:creationId xmlns:a16="http://schemas.microsoft.com/office/drawing/2014/main" id="{9C0A7F47-995F-4824-BA45-B6381B7E552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95" name="TextBox 2494">
          <a:extLst>
            <a:ext uri="{FF2B5EF4-FFF2-40B4-BE49-F238E27FC236}">
              <a16:creationId xmlns:a16="http://schemas.microsoft.com/office/drawing/2014/main" id="{CFD550A6-C42C-4CBA-8326-7588917E2B1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id="{68612EA7-BEA5-4C3B-9608-336DF258314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97" name="TextBox 2496">
          <a:extLst>
            <a:ext uri="{FF2B5EF4-FFF2-40B4-BE49-F238E27FC236}">
              <a16:creationId xmlns:a16="http://schemas.microsoft.com/office/drawing/2014/main" id="{0DFAC64A-E5E5-4E2A-935F-A67A54EA93B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98" name="TextBox 2497">
          <a:extLst>
            <a:ext uri="{FF2B5EF4-FFF2-40B4-BE49-F238E27FC236}">
              <a16:creationId xmlns:a16="http://schemas.microsoft.com/office/drawing/2014/main" id="{C3E8B897-59FF-48E0-9D20-B36204F1CD7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499" name="TextBox 2498">
          <a:extLst>
            <a:ext uri="{FF2B5EF4-FFF2-40B4-BE49-F238E27FC236}">
              <a16:creationId xmlns:a16="http://schemas.microsoft.com/office/drawing/2014/main" id="{2F9949BC-B6EC-4B9D-B694-6290531ED2D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00" name="TextBox 2499">
          <a:extLst>
            <a:ext uri="{FF2B5EF4-FFF2-40B4-BE49-F238E27FC236}">
              <a16:creationId xmlns:a16="http://schemas.microsoft.com/office/drawing/2014/main" id="{61DB559B-574D-4F3A-962C-7BD5BF67878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01" name="TextBox 2500">
          <a:extLst>
            <a:ext uri="{FF2B5EF4-FFF2-40B4-BE49-F238E27FC236}">
              <a16:creationId xmlns:a16="http://schemas.microsoft.com/office/drawing/2014/main" id="{9EABCDBC-74EC-454F-BD9E-D9BC7AF23AA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02" name="TextBox 2501">
          <a:extLst>
            <a:ext uri="{FF2B5EF4-FFF2-40B4-BE49-F238E27FC236}">
              <a16:creationId xmlns:a16="http://schemas.microsoft.com/office/drawing/2014/main" id="{44A23AC4-1C74-4229-988D-F158E088AAA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03" name="TextBox 2502">
          <a:extLst>
            <a:ext uri="{FF2B5EF4-FFF2-40B4-BE49-F238E27FC236}">
              <a16:creationId xmlns:a16="http://schemas.microsoft.com/office/drawing/2014/main" id="{F288470D-B24D-4A77-A9C7-E963E8C2399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04" name="TextBox 2503">
          <a:extLst>
            <a:ext uri="{FF2B5EF4-FFF2-40B4-BE49-F238E27FC236}">
              <a16:creationId xmlns:a16="http://schemas.microsoft.com/office/drawing/2014/main" id="{7440F6F0-5A5A-4FB5-880E-17234F7DCA0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id="{10E28C2B-8FB8-4BA1-BF05-E795D1424CA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06" name="TextBox 2505">
          <a:extLst>
            <a:ext uri="{FF2B5EF4-FFF2-40B4-BE49-F238E27FC236}">
              <a16:creationId xmlns:a16="http://schemas.microsoft.com/office/drawing/2014/main" id="{6A3FF6DE-0D1D-4218-8647-5865492140F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07" name="TextBox 2506">
          <a:extLst>
            <a:ext uri="{FF2B5EF4-FFF2-40B4-BE49-F238E27FC236}">
              <a16:creationId xmlns:a16="http://schemas.microsoft.com/office/drawing/2014/main" id="{BFF4359F-ACF1-441E-8E78-5EB9E2D4E12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id="{C81AA3D6-AE68-4A71-A385-40CE24BF086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09" name="TextBox 2508">
          <a:extLst>
            <a:ext uri="{FF2B5EF4-FFF2-40B4-BE49-F238E27FC236}">
              <a16:creationId xmlns:a16="http://schemas.microsoft.com/office/drawing/2014/main" id="{63B2C52C-D3C3-4BAE-9844-23CB95FF0DB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10" name="TextBox 2509">
          <a:extLst>
            <a:ext uri="{FF2B5EF4-FFF2-40B4-BE49-F238E27FC236}">
              <a16:creationId xmlns:a16="http://schemas.microsoft.com/office/drawing/2014/main" id="{E3EE52F2-65F4-4A7C-B19E-8CDA95FE038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id="{1011B5BF-5786-46BD-8D3C-37F43BEC838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12" name="TextBox 2511">
          <a:extLst>
            <a:ext uri="{FF2B5EF4-FFF2-40B4-BE49-F238E27FC236}">
              <a16:creationId xmlns:a16="http://schemas.microsoft.com/office/drawing/2014/main" id="{7845B551-AF0C-40BD-B932-21EF79EB22C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13" name="TextBox 2512">
          <a:extLst>
            <a:ext uri="{FF2B5EF4-FFF2-40B4-BE49-F238E27FC236}">
              <a16:creationId xmlns:a16="http://schemas.microsoft.com/office/drawing/2014/main" id="{CA8F31FD-6B4A-4A3C-941A-E84494586F4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id="{AF01C2E8-7379-4548-8DF4-580DCEE1F8C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15" name="TextBox 2514">
          <a:extLst>
            <a:ext uri="{FF2B5EF4-FFF2-40B4-BE49-F238E27FC236}">
              <a16:creationId xmlns:a16="http://schemas.microsoft.com/office/drawing/2014/main" id="{BD910B93-D99F-4F1C-BA3B-C6F313A2787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16" name="TextBox 2515">
          <a:extLst>
            <a:ext uri="{FF2B5EF4-FFF2-40B4-BE49-F238E27FC236}">
              <a16:creationId xmlns:a16="http://schemas.microsoft.com/office/drawing/2014/main" id="{7892BB69-7AB1-4510-B1D7-A1A38023006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id="{249439D6-6374-4B9B-B30F-089C4C69EAD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18" name="TextBox 2517">
          <a:extLst>
            <a:ext uri="{FF2B5EF4-FFF2-40B4-BE49-F238E27FC236}">
              <a16:creationId xmlns:a16="http://schemas.microsoft.com/office/drawing/2014/main" id="{C26751DB-6C18-4052-BF95-DC67DED13F5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19" name="TextBox 2518">
          <a:extLst>
            <a:ext uri="{FF2B5EF4-FFF2-40B4-BE49-F238E27FC236}">
              <a16:creationId xmlns:a16="http://schemas.microsoft.com/office/drawing/2014/main" id="{9FE9F677-E6D0-410C-9EFB-63B8C2DBC40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id="{93827EF6-00E0-4E6D-BEBF-C3A910052BC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21" name="TextBox 2520">
          <a:extLst>
            <a:ext uri="{FF2B5EF4-FFF2-40B4-BE49-F238E27FC236}">
              <a16:creationId xmlns:a16="http://schemas.microsoft.com/office/drawing/2014/main" id="{30D6719C-5A06-4ABB-A765-79732B8133D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22" name="TextBox 2521">
          <a:extLst>
            <a:ext uri="{FF2B5EF4-FFF2-40B4-BE49-F238E27FC236}">
              <a16:creationId xmlns:a16="http://schemas.microsoft.com/office/drawing/2014/main" id="{96432F4B-00D7-4BB2-942A-23E6143DDC4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23" name="TextBox 2522">
          <a:extLst>
            <a:ext uri="{FF2B5EF4-FFF2-40B4-BE49-F238E27FC236}">
              <a16:creationId xmlns:a16="http://schemas.microsoft.com/office/drawing/2014/main" id="{DA7A110B-DCAD-415B-9A65-946440DF3D7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24" name="TextBox 2523">
          <a:extLst>
            <a:ext uri="{FF2B5EF4-FFF2-40B4-BE49-F238E27FC236}">
              <a16:creationId xmlns:a16="http://schemas.microsoft.com/office/drawing/2014/main" id="{F9401990-B53A-4174-9A83-FED43F48666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25" name="TextBox 2524">
          <a:extLst>
            <a:ext uri="{FF2B5EF4-FFF2-40B4-BE49-F238E27FC236}">
              <a16:creationId xmlns:a16="http://schemas.microsoft.com/office/drawing/2014/main" id="{4B43C58F-A0D3-4BBA-894D-E32AFF76B16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26" name="TextBox 2525">
          <a:extLst>
            <a:ext uri="{FF2B5EF4-FFF2-40B4-BE49-F238E27FC236}">
              <a16:creationId xmlns:a16="http://schemas.microsoft.com/office/drawing/2014/main" id="{4E495CE1-FE03-4918-8156-0BD8F4F68B9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27" name="TextBox 2526">
          <a:extLst>
            <a:ext uri="{FF2B5EF4-FFF2-40B4-BE49-F238E27FC236}">
              <a16:creationId xmlns:a16="http://schemas.microsoft.com/office/drawing/2014/main" id="{3F14C508-513F-418E-A585-88F77774592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28" name="TextBox 2527">
          <a:extLst>
            <a:ext uri="{FF2B5EF4-FFF2-40B4-BE49-F238E27FC236}">
              <a16:creationId xmlns:a16="http://schemas.microsoft.com/office/drawing/2014/main" id="{C346AE01-E2A9-450D-B548-1C1302C4EA8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id="{E4D164B9-89F7-4CA2-92A3-89F75F79BEA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30" name="TextBox 2529">
          <a:extLst>
            <a:ext uri="{FF2B5EF4-FFF2-40B4-BE49-F238E27FC236}">
              <a16:creationId xmlns:a16="http://schemas.microsoft.com/office/drawing/2014/main" id="{2DF5A7F5-1972-482A-9610-7CA27C986B8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31" name="TextBox 2530">
          <a:extLst>
            <a:ext uri="{FF2B5EF4-FFF2-40B4-BE49-F238E27FC236}">
              <a16:creationId xmlns:a16="http://schemas.microsoft.com/office/drawing/2014/main" id="{3B30FABF-11EA-4BC7-9427-50A1F9C854C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id="{5803A4F6-B5F3-469C-96D0-9A96BE015D4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33" name="TextBox 2532">
          <a:extLst>
            <a:ext uri="{FF2B5EF4-FFF2-40B4-BE49-F238E27FC236}">
              <a16:creationId xmlns:a16="http://schemas.microsoft.com/office/drawing/2014/main" id="{9A85B56F-1A5E-4F27-9FB7-D5BEB4952ED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34" name="TextBox 2533">
          <a:extLst>
            <a:ext uri="{FF2B5EF4-FFF2-40B4-BE49-F238E27FC236}">
              <a16:creationId xmlns:a16="http://schemas.microsoft.com/office/drawing/2014/main" id="{4CE86FB1-1CE7-47D0-9C03-4C28F761EC1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id="{EFD5ACFA-7890-4421-98FC-A0CC13C5940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36" name="TextBox 2535">
          <a:extLst>
            <a:ext uri="{FF2B5EF4-FFF2-40B4-BE49-F238E27FC236}">
              <a16:creationId xmlns:a16="http://schemas.microsoft.com/office/drawing/2014/main" id="{CE0FAB99-0758-4FB8-B538-84EC94C5A1D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37" name="TextBox 2536">
          <a:extLst>
            <a:ext uri="{FF2B5EF4-FFF2-40B4-BE49-F238E27FC236}">
              <a16:creationId xmlns:a16="http://schemas.microsoft.com/office/drawing/2014/main" id="{252E8FF5-F15A-49C9-A127-39F6AEA2D99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id="{287D3676-965F-4B3C-A12E-8E17224C443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39" name="TextBox 2538">
          <a:extLst>
            <a:ext uri="{FF2B5EF4-FFF2-40B4-BE49-F238E27FC236}">
              <a16:creationId xmlns:a16="http://schemas.microsoft.com/office/drawing/2014/main" id="{E711E4F6-FCAE-4B27-AB7A-8005C01CAAE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40" name="TextBox 2539">
          <a:extLst>
            <a:ext uri="{FF2B5EF4-FFF2-40B4-BE49-F238E27FC236}">
              <a16:creationId xmlns:a16="http://schemas.microsoft.com/office/drawing/2014/main" id="{7119B086-7574-4725-BA96-AA1AAF6D454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id="{94FDBE10-5E5D-4960-B7C9-C3B214371B1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42" name="TextBox 2541">
          <a:extLst>
            <a:ext uri="{FF2B5EF4-FFF2-40B4-BE49-F238E27FC236}">
              <a16:creationId xmlns:a16="http://schemas.microsoft.com/office/drawing/2014/main" id="{C4A8F544-B1F5-461B-9ED9-428E0013C07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43" name="TextBox 2542">
          <a:extLst>
            <a:ext uri="{FF2B5EF4-FFF2-40B4-BE49-F238E27FC236}">
              <a16:creationId xmlns:a16="http://schemas.microsoft.com/office/drawing/2014/main" id="{D185F6D2-9929-444C-8E48-B71B0CF5C60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id="{C83BCBC2-364B-4D2E-97A7-558C84FCD48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45" name="TextBox 2544">
          <a:extLst>
            <a:ext uri="{FF2B5EF4-FFF2-40B4-BE49-F238E27FC236}">
              <a16:creationId xmlns:a16="http://schemas.microsoft.com/office/drawing/2014/main" id="{7B091567-B041-4069-B022-38973D000AB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46" name="TextBox 2545">
          <a:extLst>
            <a:ext uri="{FF2B5EF4-FFF2-40B4-BE49-F238E27FC236}">
              <a16:creationId xmlns:a16="http://schemas.microsoft.com/office/drawing/2014/main" id="{B1A1B745-6919-46C5-83C1-03909AE82BE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47" name="TextBox 2546">
          <a:extLst>
            <a:ext uri="{FF2B5EF4-FFF2-40B4-BE49-F238E27FC236}">
              <a16:creationId xmlns:a16="http://schemas.microsoft.com/office/drawing/2014/main" id="{FD64AC01-AF8A-4477-BDEF-275E86095F1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48" name="TextBox 2547">
          <a:extLst>
            <a:ext uri="{FF2B5EF4-FFF2-40B4-BE49-F238E27FC236}">
              <a16:creationId xmlns:a16="http://schemas.microsoft.com/office/drawing/2014/main" id="{F060E185-0B1F-4347-8007-58D5B8E739A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49" name="TextBox 2548">
          <a:extLst>
            <a:ext uri="{FF2B5EF4-FFF2-40B4-BE49-F238E27FC236}">
              <a16:creationId xmlns:a16="http://schemas.microsoft.com/office/drawing/2014/main" id="{80DA3055-5739-464F-B460-7D2764606AD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id="{110B25AE-9E7A-42FD-BBC4-2D7CF9FBC75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51" name="TextBox 2550">
          <a:extLst>
            <a:ext uri="{FF2B5EF4-FFF2-40B4-BE49-F238E27FC236}">
              <a16:creationId xmlns:a16="http://schemas.microsoft.com/office/drawing/2014/main" id="{3E14E793-DB57-4E1C-B411-D23FB0D45B1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52" name="TextBox 2551">
          <a:extLst>
            <a:ext uri="{FF2B5EF4-FFF2-40B4-BE49-F238E27FC236}">
              <a16:creationId xmlns:a16="http://schemas.microsoft.com/office/drawing/2014/main" id="{CD7B8967-2EB8-4D7F-B21D-18D7F74B90C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id="{B05129A0-A0B1-429C-A003-D67D366ADF6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54" name="TextBox 2553">
          <a:extLst>
            <a:ext uri="{FF2B5EF4-FFF2-40B4-BE49-F238E27FC236}">
              <a16:creationId xmlns:a16="http://schemas.microsoft.com/office/drawing/2014/main" id="{A3ADAA6C-D92A-4A3C-9AF1-B42118E9A83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55" name="TextBox 2554">
          <a:extLst>
            <a:ext uri="{FF2B5EF4-FFF2-40B4-BE49-F238E27FC236}">
              <a16:creationId xmlns:a16="http://schemas.microsoft.com/office/drawing/2014/main" id="{911C380E-F52A-469B-824B-8E28A05FC46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id="{A71C43AE-4ED3-4851-98A5-82367E9C2A8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57" name="TextBox 2556">
          <a:extLst>
            <a:ext uri="{FF2B5EF4-FFF2-40B4-BE49-F238E27FC236}">
              <a16:creationId xmlns:a16="http://schemas.microsoft.com/office/drawing/2014/main" id="{8AF96AC8-AF91-41D2-B86A-15E48920152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58" name="TextBox 2557">
          <a:extLst>
            <a:ext uri="{FF2B5EF4-FFF2-40B4-BE49-F238E27FC236}">
              <a16:creationId xmlns:a16="http://schemas.microsoft.com/office/drawing/2014/main" id="{2CB5BFE8-5F78-4430-BE70-A01F69A8600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id="{93BB2AA4-D500-4A97-956E-31C3F46B53B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60" name="TextBox 2559">
          <a:extLst>
            <a:ext uri="{FF2B5EF4-FFF2-40B4-BE49-F238E27FC236}">
              <a16:creationId xmlns:a16="http://schemas.microsoft.com/office/drawing/2014/main" id="{414381BB-8861-4AB2-98CE-A2485C1E658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61" name="TextBox 2560">
          <a:extLst>
            <a:ext uri="{FF2B5EF4-FFF2-40B4-BE49-F238E27FC236}">
              <a16:creationId xmlns:a16="http://schemas.microsoft.com/office/drawing/2014/main" id="{CAE0B728-C031-474F-92DB-59D85540412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id="{76A769F8-1987-4331-BF4D-7A726B35684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63" name="TextBox 2562">
          <a:extLst>
            <a:ext uri="{FF2B5EF4-FFF2-40B4-BE49-F238E27FC236}">
              <a16:creationId xmlns:a16="http://schemas.microsoft.com/office/drawing/2014/main" id="{8D007CEF-7256-49F4-9CE5-74DCE6C43A6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64" name="TextBox 2563">
          <a:extLst>
            <a:ext uri="{FF2B5EF4-FFF2-40B4-BE49-F238E27FC236}">
              <a16:creationId xmlns:a16="http://schemas.microsoft.com/office/drawing/2014/main" id="{32B12D98-B247-433F-9EEB-A3FDB5C0BE2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id="{8A36F6C9-F844-448D-9060-FB88FBFAAFD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66" name="TextBox 2565">
          <a:extLst>
            <a:ext uri="{FF2B5EF4-FFF2-40B4-BE49-F238E27FC236}">
              <a16:creationId xmlns:a16="http://schemas.microsoft.com/office/drawing/2014/main" id="{3A35D2AE-1D84-4910-A5EE-4248A4930F9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67" name="TextBox 2566">
          <a:extLst>
            <a:ext uri="{FF2B5EF4-FFF2-40B4-BE49-F238E27FC236}">
              <a16:creationId xmlns:a16="http://schemas.microsoft.com/office/drawing/2014/main" id="{C60BDE80-F2CE-4B89-9B06-F3E0B976544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id="{352842F6-42C0-4C4F-99D0-49D705F953C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69" name="TextBox 2568">
          <a:extLst>
            <a:ext uri="{FF2B5EF4-FFF2-40B4-BE49-F238E27FC236}">
              <a16:creationId xmlns:a16="http://schemas.microsoft.com/office/drawing/2014/main" id="{80B02136-1003-46DA-BA76-3AE2F41DA8D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70" name="TextBox 2569">
          <a:extLst>
            <a:ext uri="{FF2B5EF4-FFF2-40B4-BE49-F238E27FC236}">
              <a16:creationId xmlns:a16="http://schemas.microsoft.com/office/drawing/2014/main" id="{43372268-9B71-4BCA-B255-58EC1381808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id="{0CFFA8BE-03FD-4456-BA56-DF8EDA0ED23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72" name="TextBox 2571">
          <a:extLst>
            <a:ext uri="{FF2B5EF4-FFF2-40B4-BE49-F238E27FC236}">
              <a16:creationId xmlns:a16="http://schemas.microsoft.com/office/drawing/2014/main" id="{2FD4C37A-FC92-4225-8AC9-36E4527839E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73" name="TextBox 2572">
          <a:extLst>
            <a:ext uri="{FF2B5EF4-FFF2-40B4-BE49-F238E27FC236}">
              <a16:creationId xmlns:a16="http://schemas.microsoft.com/office/drawing/2014/main" id="{CAA35644-398D-4641-B91B-63CB3BAD0AD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id="{3E3C5EF6-7A70-4F02-90B1-4895CA24630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75" name="TextBox 2574">
          <a:extLst>
            <a:ext uri="{FF2B5EF4-FFF2-40B4-BE49-F238E27FC236}">
              <a16:creationId xmlns:a16="http://schemas.microsoft.com/office/drawing/2014/main" id="{94F089F3-81C4-4F0A-A881-D7431A1321B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76" name="TextBox 2575">
          <a:extLst>
            <a:ext uri="{FF2B5EF4-FFF2-40B4-BE49-F238E27FC236}">
              <a16:creationId xmlns:a16="http://schemas.microsoft.com/office/drawing/2014/main" id="{614E5A23-34C2-43B1-AB19-672BB910959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id="{33DA83D8-6587-4F68-8933-DD21695501C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78" name="TextBox 2577">
          <a:extLst>
            <a:ext uri="{FF2B5EF4-FFF2-40B4-BE49-F238E27FC236}">
              <a16:creationId xmlns:a16="http://schemas.microsoft.com/office/drawing/2014/main" id="{FD24EC53-055A-474E-9729-08DD31D1F3F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79" name="TextBox 2578">
          <a:extLst>
            <a:ext uri="{FF2B5EF4-FFF2-40B4-BE49-F238E27FC236}">
              <a16:creationId xmlns:a16="http://schemas.microsoft.com/office/drawing/2014/main" id="{D35E5AA9-C72A-4AC1-BEE3-DA90E182866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id="{E83A698E-A184-43F7-BD4C-D022503E352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81" name="TextBox 2580">
          <a:extLst>
            <a:ext uri="{FF2B5EF4-FFF2-40B4-BE49-F238E27FC236}">
              <a16:creationId xmlns:a16="http://schemas.microsoft.com/office/drawing/2014/main" id="{9755F1FB-733C-46A2-8E74-C81326271CB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82" name="TextBox 2581">
          <a:extLst>
            <a:ext uri="{FF2B5EF4-FFF2-40B4-BE49-F238E27FC236}">
              <a16:creationId xmlns:a16="http://schemas.microsoft.com/office/drawing/2014/main" id="{1B8CBCE0-F17C-4B71-9A15-EB84FDB9945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83" name="TextBox 2582">
          <a:extLst>
            <a:ext uri="{FF2B5EF4-FFF2-40B4-BE49-F238E27FC236}">
              <a16:creationId xmlns:a16="http://schemas.microsoft.com/office/drawing/2014/main" id="{ADF39AFD-5FD7-434C-9866-788096BDCA3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84" name="TextBox 2583">
          <a:extLst>
            <a:ext uri="{FF2B5EF4-FFF2-40B4-BE49-F238E27FC236}">
              <a16:creationId xmlns:a16="http://schemas.microsoft.com/office/drawing/2014/main" id="{DBD3C62D-0E96-495E-8258-7C2007B5760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85" name="TextBox 2584">
          <a:extLst>
            <a:ext uri="{FF2B5EF4-FFF2-40B4-BE49-F238E27FC236}">
              <a16:creationId xmlns:a16="http://schemas.microsoft.com/office/drawing/2014/main" id="{FBE8BDB3-FE5D-4E8A-93E7-9CE0CE3F177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86" name="TextBox 2585">
          <a:extLst>
            <a:ext uri="{FF2B5EF4-FFF2-40B4-BE49-F238E27FC236}">
              <a16:creationId xmlns:a16="http://schemas.microsoft.com/office/drawing/2014/main" id="{4EA7194C-3C3D-4B6E-B128-2753360C23C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87" name="TextBox 2586">
          <a:extLst>
            <a:ext uri="{FF2B5EF4-FFF2-40B4-BE49-F238E27FC236}">
              <a16:creationId xmlns:a16="http://schemas.microsoft.com/office/drawing/2014/main" id="{4321B3BF-FAE3-44C8-BD97-5C0CEBE3F53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88" name="TextBox 2587">
          <a:extLst>
            <a:ext uri="{FF2B5EF4-FFF2-40B4-BE49-F238E27FC236}">
              <a16:creationId xmlns:a16="http://schemas.microsoft.com/office/drawing/2014/main" id="{9B5624E5-4EE5-45CF-89FA-F8816F1E2B0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id="{8462EB2C-5C98-4D05-BF13-C7E1D633094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90" name="TextBox 2589">
          <a:extLst>
            <a:ext uri="{FF2B5EF4-FFF2-40B4-BE49-F238E27FC236}">
              <a16:creationId xmlns:a16="http://schemas.microsoft.com/office/drawing/2014/main" id="{94522F2F-B635-4556-8D25-7D1FF005F99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91" name="TextBox 2590">
          <a:extLst>
            <a:ext uri="{FF2B5EF4-FFF2-40B4-BE49-F238E27FC236}">
              <a16:creationId xmlns:a16="http://schemas.microsoft.com/office/drawing/2014/main" id="{462CCF22-531F-4182-A6F2-08445EE6CDA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92" name="TextBox 2591">
          <a:extLst>
            <a:ext uri="{FF2B5EF4-FFF2-40B4-BE49-F238E27FC236}">
              <a16:creationId xmlns:a16="http://schemas.microsoft.com/office/drawing/2014/main" id="{E15E5493-98C4-49AC-9833-6FB6F3DE280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93" name="TextBox 2592">
          <a:extLst>
            <a:ext uri="{FF2B5EF4-FFF2-40B4-BE49-F238E27FC236}">
              <a16:creationId xmlns:a16="http://schemas.microsoft.com/office/drawing/2014/main" id="{19FFC977-4AFC-43D0-AC1A-9769EB379BD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94" name="TextBox 2593">
          <a:extLst>
            <a:ext uri="{FF2B5EF4-FFF2-40B4-BE49-F238E27FC236}">
              <a16:creationId xmlns:a16="http://schemas.microsoft.com/office/drawing/2014/main" id="{DBEFE20C-41B4-4D62-BFBE-C9D6B171DC5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id="{71084CE5-2649-4950-9458-B605C6222E1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96" name="TextBox 2595">
          <a:extLst>
            <a:ext uri="{FF2B5EF4-FFF2-40B4-BE49-F238E27FC236}">
              <a16:creationId xmlns:a16="http://schemas.microsoft.com/office/drawing/2014/main" id="{9D9D77F3-81B4-4B52-A3EA-EC72DB49BB5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97" name="TextBox 2596">
          <a:extLst>
            <a:ext uri="{FF2B5EF4-FFF2-40B4-BE49-F238E27FC236}">
              <a16:creationId xmlns:a16="http://schemas.microsoft.com/office/drawing/2014/main" id="{3D21B1FB-2A30-4107-B674-DD353C56213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id="{B8C172B1-20EB-43C5-9A88-5AFC467CF23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599" name="TextBox 2598">
          <a:extLst>
            <a:ext uri="{FF2B5EF4-FFF2-40B4-BE49-F238E27FC236}">
              <a16:creationId xmlns:a16="http://schemas.microsoft.com/office/drawing/2014/main" id="{75F54E28-092B-4AE8-A0B1-20D122611BD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00" name="TextBox 2599">
          <a:extLst>
            <a:ext uri="{FF2B5EF4-FFF2-40B4-BE49-F238E27FC236}">
              <a16:creationId xmlns:a16="http://schemas.microsoft.com/office/drawing/2014/main" id="{5F718EF1-6AAD-4226-A518-0423E8740A2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01" name="TextBox 2600">
          <a:extLst>
            <a:ext uri="{FF2B5EF4-FFF2-40B4-BE49-F238E27FC236}">
              <a16:creationId xmlns:a16="http://schemas.microsoft.com/office/drawing/2014/main" id="{543707BA-C000-45D9-B48F-B0334C84853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02" name="TextBox 2601">
          <a:extLst>
            <a:ext uri="{FF2B5EF4-FFF2-40B4-BE49-F238E27FC236}">
              <a16:creationId xmlns:a16="http://schemas.microsoft.com/office/drawing/2014/main" id="{0D4FD506-8100-4FD0-931F-084572F5A2F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03" name="TextBox 2602">
          <a:extLst>
            <a:ext uri="{FF2B5EF4-FFF2-40B4-BE49-F238E27FC236}">
              <a16:creationId xmlns:a16="http://schemas.microsoft.com/office/drawing/2014/main" id="{B5B6B1C7-7721-4BDB-B086-24026A26B16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id="{683571AE-FB02-41DE-92C1-DA8ADE2F2C5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05" name="TextBox 2604">
          <a:extLst>
            <a:ext uri="{FF2B5EF4-FFF2-40B4-BE49-F238E27FC236}">
              <a16:creationId xmlns:a16="http://schemas.microsoft.com/office/drawing/2014/main" id="{5662C72B-88EF-4232-B0C8-ECA2DD136FB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06" name="TextBox 2605">
          <a:extLst>
            <a:ext uri="{FF2B5EF4-FFF2-40B4-BE49-F238E27FC236}">
              <a16:creationId xmlns:a16="http://schemas.microsoft.com/office/drawing/2014/main" id="{5D69A65D-61EA-423F-AE99-040C044C8D9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07" name="TextBox 2606">
          <a:extLst>
            <a:ext uri="{FF2B5EF4-FFF2-40B4-BE49-F238E27FC236}">
              <a16:creationId xmlns:a16="http://schemas.microsoft.com/office/drawing/2014/main" id="{A593ACEB-0A02-46D7-9B10-62D9FA23FDC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08" name="TextBox 2607">
          <a:extLst>
            <a:ext uri="{FF2B5EF4-FFF2-40B4-BE49-F238E27FC236}">
              <a16:creationId xmlns:a16="http://schemas.microsoft.com/office/drawing/2014/main" id="{B0527CFB-BB72-41C1-BCA6-215CB244B91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09" name="TextBox 2608">
          <a:extLst>
            <a:ext uri="{FF2B5EF4-FFF2-40B4-BE49-F238E27FC236}">
              <a16:creationId xmlns:a16="http://schemas.microsoft.com/office/drawing/2014/main" id="{AF246BEC-120C-44C9-A427-F46556E5270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id="{69E8112B-32E0-4623-8FD9-34F1279792E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11" name="TextBox 2610">
          <a:extLst>
            <a:ext uri="{FF2B5EF4-FFF2-40B4-BE49-F238E27FC236}">
              <a16:creationId xmlns:a16="http://schemas.microsoft.com/office/drawing/2014/main" id="{89FF1337-E7F3-499A-9833-30CD357D529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12" name="TextBox 2611">
          <a:extLst>
            <a:ext uri="{FF2B5EF4-FFF2-40B4-BE49-F238E27FC236}">
              <a16:creationId xmlns:a16="http://schemas.microsoft.com/office/drawing/2014/main" id="{270355E1-0A85-4634-8220-3145E5C61DE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13" name="TextBox 2612">
          <a:extLst>
            <a:ext uri="{FF2B5EF4-FFF2-40B4-BE49-F238E27FC236}">
              <a16:creationId xmlns:a16="http://schemas.microsoft.com/office/drawing/2014/main" id="{70606F67-1628-431F-84AC-72C654071CC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14" name="TextBox 2613">
          <a:extLst>
            <a:ext uri="{FF2B5EF4-FFF2-40B4-BE49-F238E27FC236}">
              <a16:creationId xmlns:a16="http://schemas.microsoft.com/office/drawing/2014/main" id="{AB15A88B-DE77-4952-A050-9796B1F887A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15" name="TextBox 2614">
          <a:extLst>
            <a:ext uri="{FF2B5EF4-FFF2-40B4-BE49-F238E27FC236}">
              <a16:creationId xmlns:a16="http://schemas.microsoft.com/office/drawing/2014/main" id="{65790629-B87C-4E97-AAC0-A5D0210B321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id="{27EA86AA-C352-40C7-97A1-EF68AFF2666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17" name="TextBox 2616">
          <a:extLst>
            <a:ext uri="{FF2B5EF4-FFF2-40B4-BE49-F238E27FC236}">
              <a16:creationId xmlns:a16="http://schemas.microsoft.com/office/drawing/2014/main" id="{E27917B6-E500-4013-9C9D-B2222712AB4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18" name="TextBox 2617">
          <a:extLst>
            <a:ext uri="{FF2B5EF4-FFF2-40B4-BE49-F238E27FC236}">
              <a16:creationId xmlns:a16="http://schemas.microsoft.com/office/drawing/2014/main" id="{22F30598-9D53-4724-913C-B3059B67B7A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19" name="TextBox 2618">
          <a:extLst>
            <a:ext uri="{FF2B5EF4-FFF2-40B4-BE49-F238E27FC236}">
              <a16:creationId xmlns:a16="http://schemas.microsoft.com/office/drawing/2014/main" id="{7AF584A6-7505-4EEB-AB53-17D446ACF6F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20" name="TextBox 2619">
          <a:extLst>
            <a:ext uri="{FF2B5EF4-FFF2-40B4-BE49-F238E27FC236}">
              <a16:creationId xmlns:a16="http://schemas.microsoft.com/office/drawing/2014/main" id="{38A9B888-3936-494C-B470-11BD9FED0A3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21" name="TextBox 2620">
          <a:extLst>
            <a:ext uri="{FF2B5EF4-FFF2-40B4-BE49-F238E27FC236}">
              <a16:creationId xmlns:a16="http://schemas.microsoft.com/office/drawing/2014/main" id="{EFA6CF19-5D2F-43D1-AEB1-D6079371FB5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id="{B52C2D25-9766-45D0-BE04-D66E9A78884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23" name="TextBox 2622">
          <a:extLst>
            <a:ext uri="{FF2B5EF4-FFF2-40B4-BE49-F238E27FC236}">
              <a16:creationId xmlns:a16="http://schemas.microsoft.com/office/drawing/2014/main" id="{3B9D4DDE-2288-4DA4-B4B7-143FA67E57D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24" name="TextBox 2623">
          <a:extLst>
            <a:ext uri="{FF2B5EF4-FFF2-40B4-BE49-F238E27FC236}">
              <a16:creationId xmlns:a16="http://schemas.microsoft.com/office/drawing/2014/main" id="{1C66DC00-A2FE-403A-B99E-016FF1CA94B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id="{0C40476B-D1CB-4DA5-8F5B-DE8DBF378D2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26" name="TextBox 2625">
          <a:extLst>
            <a:ext uri="{FF2B5EF4-FFF2-40B4-BE49-F238E27FC236}">
              <a16:creationId xmlns:a16="http://schemas.microsoft.com/office/drawing/2014/main" id="{439B2071-5BE5-48ED-802D-DE6F733E6A7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27" name="TextBox 2626">
          <a:extLst>
            <a:ext uri="{FF2B5EF4-FFF2-40B4-BE49-F238E27FC236}">
              <a16:creationId xmlns:a16="http://schemas.microsoft.com/office/drawing/2014/main" id="{FC9A33BE-1A97-4A23-AD2A-B1968FC578E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id="{A9202873-AF3D-41E6-8E79-9F08B32A5E9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29" name="TextBox 2628">
          <a:extLst>
            <a:ext uri="{FF2B5EF4-FFF2-40B4-BE49-F238E27FC236}">
              <a16:creationId xmlns:a16="http://schemas.microsoft.com/office/drawing/2014/main" id="{D465C79A-7CC4-413B-B634-3974B1317FE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30" name="TextBox 2629">
          <a:extLst>
            <a:ext uri="{FF2B5EF4-FFF2-40B4-BE49-F238E27FC236}">
              <a16:creationId xmlns:a16="http://schemas.microsoft.com/office/drawing/2014/main" id="{319AFEA2-7684-4DC3-9106-4F1CB81AE7E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id="{2281F6EA-2F3A-4853-B675-1CCE495EE34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32" name="TextBox 2631">
          <a:extLst>
            <a:ext uri="{FF2B5EF4-FFF2-40B4-BE49-F238E27FC236}">
              <a16:creationId xmlns:a16="http://schemas.microsoft.com/office/drawing/2014/main" id="{1829B112-430E-4997-91F2-05CF7F0A5B4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33" name="TextBox 2632">
          <a:extLst>
            <a:ext uri="{FF2B5EF4-FFF2-40B4-BE49-F238E27FC236}">
              <a16:creationId xmlns:a16="http://schemas.microsoft.com/office/drawing/2014/main" id="{41CC0648-86A8-4EA5-AA25-99E4D5621AA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id="{0DCBA0E6-4CD1-43BA-9D8A-66D9A4CF2E8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35" name="TextBox 2634">
          <a:extLst>
            <a:ext uri="{FF2B5EF4-FFF2-40B4-BE49-F238E27FC236}">
              <a16:creationId xmlns:a16="http://schemas.microsoft.com/office/drawing/2014/main" id="{47D350C1-C09E-4A19-8F7D-25E2FE3FB38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36" name="TextBox 2635">
          <a:extLst>
            <a:ext uri="{FF2B5EF4-FFF2-40B4-BE49-F238E27FC236}">
              <a16:creationId xmlns:a16="http://schemas.microsoft.com/office/drawing/2014/main" id="{2CEFBE0C-808D-4FEF-89E6-7385E30AD64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37" name="TextBox 2636">
          <a:extLst>
            <a:ext uri="{FF2B5EF4-FFF2-40B4-BE49-F238E27FC236}">
              <a16:creationId xmlns:a16="http://schemas.microsoft.com/office/drawing/2014/main" id="{EBE37C03-CC2E-47B9-968E-3FE95BB2474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38" name="TextBox 2637">
          <a:extLst>
            <a:ext uri="{FF2B5EF4-FFF2-40B4-BE49-F238E27FC236}">
              <a16:creationId xmlns:a16="http://schemas.microsoft.com/office/drawing/2014/main" id="{EF99DD1C-EAE6-47BE-84C6-FB16574F275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39" name="TextBox 2638">
          <a:extLst>
            <a:ext uri="{FF2B5EF4-FFF2-40B4-BE49-F238E27FC236}">
              <a16:creationId xmlns:a16="http://schemas.microsoft.com/office/drawing/2014/main" id="{719E64C7-2D65-460E-AF82-7AFAB446F23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id="{7946A8C2-D5B9-4C9D-95A9-A472B2A7F60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41" name="TextBox 2640">
          <a:extLst>
            <a:ext uri="{FF2B5EF4-FFF2-40B4-BE49-F238E27FC236}">
              <a16:creationId xmlns:a16="http://schemas.microsoft.com/office/drawing/2014/main" id="{BE7CC174-1A33-4C77-B10C-B59EA44BF36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42" name="TextBox 2641">
          <a:extLst>
            <a:ext uri="{FF2B5EF4-FFF2-40B4-BE49-F238E27FC236}">
              <a16:creationId xmlns:a16="http://schemas.microsoft.com/office/drawing/2014/main" id="{0501F54D-3632-4611-8F7D-E6C7EF8C10D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id="{BBD841CA-D2B9-49F6-A9E3-30E72E3D067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44" name="TextBox 2643">
          <a:extLst>
            <a:ext uri="{FF2B5EF4-FFF2-40B4-BE49-F238E27FC236}">
              <a16:creationId xmlns:a16="http://schemas.microsoft.com/office/drawing/2014/main" id="{BF62895B-651E-4E62-829D-10B0C6185D8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45" name="TextBox 2644">
          <a:extLst>
            <a:ext uri="{FF2B5EF4-FFF2-40B4-BE49-F238E27FC236}">
              <a16:creationId xmlns:a16="http://schemas.microsoft.com/office/drawing/2014/main" id="{9512AF7D-5E8C-44EE-B207-19BABC3881C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id="{72099859-F1F9-46E5-AB5C-C95DFA65557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47" name="TextBox 2646">
          <a:extLst>
            <a:ext uri="{FF2B5EF4-FFF2-40B4-BE49-F238E27FC236}">
              <a16:creationId xmlns:a16="http://schemas.microsoft.com/office/drawing/2014/main" id="{08C608E9-1D9E-43D5-AF10-EA0BB48AF2D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48" name="TextBox 2647">
          <a:extLst>
            <a:ext uri="{FF2B5EF4-FFF2-40B4-BE49-F238E27FC236}">
              <a16:creationId xmlns:a16="http://schemas.microsoft.com/office/drawing/2014/main" id="{827A8577-DCD1-4B53-B4ED-12BA4984440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id="{E8F15D51-66AD-413C-95B4-810044A6B44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50" name="TextBox 2649">
          <a:extLst>
            <a:ext uri="{FF2B5EF4-FFF2-40B4-BE49-F238E27FC236}">
              <a16:creationId xmlns:a16="http://schemas.microsoft.com/office/drawing/2014/main" id="{85440A8F-6D35-4586-82D3-04F38A38FB3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51" name="TextBox 2650">
          <a:extLst>
            <a:ext uri="{FF2B5EF4-FFF2-40B4-BE49-F238E27FC236}">
              <a16:creationId xmlns:a16="http://schemas.microsoft.com/office/drawing/2014/main" id="{97E4D31B-1F68-41C7-A921-9BD01D46A4E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52" name="TextBox 2651">
          <a:extLst>
            <a:ext uri="{FF2B5EF4-FFF2-40B4-BE49-F238E27FC236}">
              <a16:creationId xmlns:a16="http://schemas.microsoft.com/office/drawing/2014/main" id="{00F0D263-891E-4213-AC13-1CDBD720EA9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53" name="TextBox 2652">
          <a:extLst>
            <a:ext uri="{FF2B5EF4-FFF2-40B4-BE49-F238E27FC236}">
              <a16:creationId xmlns:a16="http://schemas.microsoft.com/office/drawing/2014/main" id="{81A91A03-AD7F-494B-903F-9B822C7C127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54" name="TextBox 2653">
          <a:extLst>
            <a:ext uri="{FF2B5EF4-FFF2-40B4-BE49-F238E27FC236}">
              <a16:creationId xmlns:a16="http://schemas.microsoft.com/office/drawing/2014/main" id="{2097D3DF-0DE0-46A6-8AEB-7A2C673481E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id="{19B754B4-B36D-4673-AECD-0E83A880378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56" name="TextBox 2655">
          <a:extLst>
            <a:ext uri="{FF2B5EF4-FFF2-40B4-BE49-F238E27FC236}">
              <a16:creationId xmlns:a16="http://schemas.microsoft.com/office/drawing/2014/main" id="{FD028BA8-D774-45C5-A826-D2F8C9F2AC6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57" name="TextBox 2656">
          <a:extLst>
            <a:ext uri="{FF2B5EF4-FFF2-40B4-BE49-F238E27FC236}">
              <a16:creationId xmlns:a16="http://schemas.microsoft.com/office/drawing/2014/main" id="{CB8AD6A5-753E-431A-9DFE-1F037072D2E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id="{830749B5-E7CA-4C30-94D7-5CA82B4D0CE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59" name="TextBox 2658">
          <a:extLst>
            <a:ext uri="{FF2B5EF4-FFF2-40B4-BE49-F238E27FC236}">
              <a16:creationId xmlns:a16="http://schemas.microsoft.com/office/drawing/2014/main" id="{8492AEC0-49BF-4561-9B73-8CF94294E28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60" name="TextBox 2659">
          <a:extLst>
            <a:ext uri="{FF2B5EF4-FFF2-40B4-BE49-F238E27FC236}">
              <a16:creationId xmlns:a16="http://schemas.microsoft.com/office/drawing/2014/main" id="{0D2EB935-8F9F-4C64-B5F4-39632504A6B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61" name="TextBox 2660">
          <a:extLst>
            <a:ext uri="{FF2B5EF4-FFF2-40B4-BE49-F238E27FC236}">
              <a16:creationId xmlns:a16="http://schemas.microsoft.com/office/drawing/2014/main" id="{7D636922-3EA5-4097-A644-B4FDAF6ADB2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62" name="TextBox 2661">
          <a:extLst>
            <a:ext uri="{FF2B5EF4-FFF2-40B4-BE49-F238E27FC236}">
              <a16:creationId xmlns:a16="http://schemas.microsoft.com/office/drawing/2014/main" id="{9506B7EB-5438-4F32-8A93-FFC66369772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63" name="TextBox 2662">
          <a:extLst>
            <a:ext uri="{FF2B5EF4-FFF2-40B4-BE49-F238E27FC236}">
              <a16:creationId xmlns:a16="http://schemas.microsoft.com/office/drawing/2014/main" id="{DD27A334-8AAC-42F9-B9F3-F5B7AADA47D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id="{D6BE81AA-5857-4A79-85BE-F226FD22093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65" name="TextBox 2664">
          <a:extLst>
            <a:ext uri="{FF2B5EF4-FFF2-40B4-BE49-F238E27FC236}">
              <a16:creationId xmlns:a16="http://schemas.microsoft.com/office/drawing/2014/main" id="{A2A80399-43CD-4A08-A15A-177C0937A6C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66" name="TextBox 2665">
          <a:extLst>
            <a:ext uri="{FF2B5EF4-FFF2-40B4-BE49-F238E27FC236}">
              <a16:creationId xmlns:a16="http://schemas.microsoft.com/office/drawing/2014/main" id="{8F3137B6-E857-48B2-84AD-2D75F02F4C9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id="{9F853709-BFD1-4586-B08A-CF13E907235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68" name="TextBox 2667">
          <a:extLst>
            <a:ext uri="{FF2B5EF4-FFF2-40B4-BE49-F238E27FC236}">
              <a16:creationId xmlns:a16="http://schemas.microsoft.com/office/drawing/2014/main" id="{1496B77E-8636-4ACC-A79F-5EF313A0AC1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69" name="TextBox 2668">
          <a:extLst>
            <a:ext uri="{FF2B5EF4-FFF2-40B4-BE49-F238E27FC236}">
              <a16:creationId xmlns:a16="http://schemas.microsoft.com/office/drawing/2014/main" id="{CAC47377-98D8-41CF-88A6-456AF74E0C8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id="{A85F6F6D-ABA7-4787-8375-8FC3440C7CC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71" name="TextBox 2670">
          <a:extLst>
            <a:ext uri="{FF2B5EF4-FFF2-40B4-BE49-F238E27FC236}">
              <a16:creationId xmlns:a16="http://schemas.microsoft.com/office/drawing/2014/main" id="{73523E16-7CCA-4A0A-AC6F-2965DC64CF1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72" name="TextBox 2671">
          <a:extLst>
            <a:ext uri="{FF2B5EF4-FFF2-40B4-BE49-F238E27FC236}">
              <a16:creationId xmlns:a16="http://schemas.microsoft.com/office/drawing/2014/main" id="{23461914-411D-4292-A9B5-93117BBBAC7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id="{9AAED339-62A0-442A-AFB2-A2781A90374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74" name="TextBox 2673">
          <a:extLst>
            <a:ext uri="{FF2B5EF4-FFF2-40B4-BE49-F238E27FC236}">
              <a16:creationId xmlns:a16="http://schemas.microsoft.com/office/drawing/2014/main" id="{0E1C8141-6223-4D99-BEEF-BF1AC7CA702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75" name="TextBox 2674">
          <a:extLst>
            <a:ext uri="{FF2B5EF4-FFF2-40B4-BE49-F238E27FC236}">
              <a16:creationId xmlns:a16="http://schemas.microsoft.com/office/drawing/2014/main" id="{1EB099F2-6F13-4F2C-B8AD-6B75D60E26A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id="{96E0DFC1-0F5D-48AB-B961-FC3559224B0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77" name="TextBox 2676">
          <a:extLst>
            <a:ext uri="{FF2B5EF4-FFF2-40B4-BE49-F238E27FC236}">
              <a16:creationId xmlns:a16="http://schemas.microsoft.com/office/drawing/2014/main" id="{BF9AA877-E6F1-4EEE-B709-0EA58456C7A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78" name="TextBox 2677">
          <a:extLst>
            <a:ext uri="{FF2B5EF4-FFF2-40B4-BE49-F238E27FC236}">
              <a16:creationId xmlns:a16="http://schemas.microsoft.com/office/drawing/2014/main" id="{67D48BC0-87F8-4A94-A956-9E26C7661C1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79" name="TextBox 2678">
          <a:extLst>
            <a:ext uri="{FF2B5EF4-FFF2-40B4-BE49-F238E27FC236}">
              <a16:creationId xmlns:a16="http://schemas.microsoft.com/office/drawing/2014/main" id="{37DD5D43-C2BA-4D64-AD4B-AA84CC6433D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80" name="TextBox 2679">
          <a:extLst>
            <a:ext uri="{FF2B5EF4-FFF2-40B4-BE49-F238E27FC236}">
              <a16:creationId xmlns:a16="http://schemas.microsoft.com/office/drawing/2014/main" id="{6E1BA1E1-2D7B-4E5A-A3DF-365C57A3C62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81" name="TextBox 2680">
          <a:extLst>
            <a:ext uri="{FF2B5EF4-FFF2-40B4-BE49-F238E27FC236}">
              <a16:creationId xmlns:a16="http://schemas.microsoft.com/office/drawing/2014/main" id="{255B05E0-149F-456C-A6F3-206E06B1D37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id="{286F1EF0-4340-40BF-9D9D-9B9425AFA69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83" name="TextBox 2682">
          <a:extLst>
            <a:ext uri="{FF2B5EF4-FFF2-40B4-BE49-F238E27FC236}">
              <a16:creationId xmlns:a16="http://schemas.microsoft.com/office/drawing/2014/main" id="{7964E280-30FA-4E9B-A604-2345CD13085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84" name="TextBox 2683">
          <a:extLst>
            <a:ext uri="{FF2B5EF4-FFF2-40B4-BE49-F238E27FC236}">
              <a16:creationId xmlns:a16="http://schemas.microsoft.com/office/drawing/2014/main" id="{B2FC7548-78AD-442C-84EB-63C6798AE2C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id="{765A7FB9-E4BA-4A1A-B7BE-060D918E16E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86" name="TextBox 2685">
          <a:extLst>
            <a:ext uri="{FF2B5EF4-FFF2-40B4-BE49-F238E27FC236}">
              <a16:creationId xmlns:a16="http://schemas.microsoft.com/office/drawing/2014/main" id="{5F0F87F2-105C-44F7-922E-57C6B9C3334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87" name="TextBox 2686">
          <a:extLst>
            <a:ext uri="{FF2B5EF4-FFF2-40B4-BE49-F238E27FC236}">
              <a16:creationId xmlns:a16="http://schemas.microsoft.com/office/drawing/2014/main" id="{67BFE25B-428B-4CE1-BBAB-D7BC9FB9089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88" name="TextBox 2687">
          <a:extLst>
            <a:ext uri="{FF2B5EF4-FFF2-40B4-BE49-F238E27FC236}">
              <a16:creationId xmlns:a16="http://schemas.microsoft.com/office/drawing/2014/main" id="{3260153E-91AF-4AA7-A4CF-34EB5C8F1AA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89" name="TextBox 2688">
          <a:extLst>
            <a:ext uri="{FF2B5EF4-FFF2-40B4-BE49-F238E27FC236}">
              <a16:creationId xmlns:a16="http://schemas.microsoft.com/office/drawing/2014/main" id="{E72F9C9A-7709-41C1-B81C-A43FA60AB1B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90" name="TextBox 2689">
          <a:extLst>
            <a:ext uri="{FF2B5EF4-FFF2-40B4-BE49-F238E27FC236}">
              <a16:creationId xmlns:a16="http://schemas.microsoft.com/office/drawing/2014/main" id="{62F8F365-232C-418D-956B-4D2D84E911B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91" name="TextBox 2690">
          <a:extLst>
            <a:ext uri="{FF2B5EF4-FFF2-40B4-BE49-F238E27FC236}">
              <a16:creationId xmlns:a16="http://schemas.microsoft.com/office/drawing/2014/main" id="{DDF61C4A-CEA2-4C23-BCE5-BDF50559214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92" name="TextBox 2691">
          <a:extLst>
            <a:ext uri="{FF2B5EF4-FFF2-40B4-BE49-F238E27FC236}">
              <a16:creationId xmlns:a16="http://schemas.microsoft.com/office/drawing/2014/main" id="{F1E72807-3603-4C82-8075-BFF2B61CB7F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93" name="TextBox 2692">
          <a:extLst>
            <a:ext uri="{FF2B5EF4-FFF2-40B4-BE49-F238E27FC236}">
              <a16:creationId xmlns:a16="http://schemas.microsoft.com/office/drawing/2014/main" id="{E47D1C51-5642-41C9-9E27-CCF73A6D080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id="{766434E3-612F-4D55-8DDA-8944FF4C8B8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95" name="TextBox 2694">
          <a:extLst>
            <a:ext uri="{FF2B5EF4-FFF2-40B4-BE49-F238E27FC236}">
              <a16:creationId xmlns:a16="http://schemas.microsoft.com/office/drawing/2014/main" id="{F2B786E2-D177-44FE-8AE4-155C5087F4B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96" name="TextBox 2695">
          <a:extLst>
            <a:ext uri="{FF2B5EF4-FFF2-40B4-BE49-F238E27FC236}">
              <a16:creationId xmlns:a16="http://schemas.microsoft.com/office/drawing/2014/main" id="{DFAB461D-78EC-4213-8E6D-A57AB646021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97" name="TextBox 2696">
          <a:extLst>
            <a:ext uri="{FF2B5EF4-FFF2-40B4-BE49-F238E27FC236}">
              <a16:creationId xmlns:a16="http://schemas.microsoft.com/office/drawing/2014/main" id="{39460A20-86E2-4EBE-9AD7-5AD39D68A6F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98" name="TextBox 2697">
          <a:extLst>
            <a:ext uri="{FF2B5EF4-FFF2-40B4-BE49-F238E27FC236}">
              <a16:creationId xmlns:a16="http://schemas.microsoft.com/office/drawing/2014/main" id="{472444EA-7A5B-45F8-B4C9-63B5A97BD60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699" name="TextBox 2698">
          <a:extLst>
            <a:ext uri="{FF2B5EF4-FFF2-40B4-BE49-F238E27FC236}">
              <a16:creationId xmlns:a16="http://schemas.microsoft.com/office/drawing/2014/main" id="{BA5315D8-FBE6-4FA6-B03A-48134804C03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id="{6AF7C3D0-FB31-48A3-BA7A-06DF7A9A5D6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01" name="TextBox 2700">
          <a:extLst>
            <a:ext uri="{FF2B5EF4-FFF2-40B4-BE49-F238E27FC236}">
              <a16:creationId xmlns:a16="http://schemas.microsoft.com/office/drawing/2014/main" id="{D98DC726-CF85-4772-AED1-3FEDA387AAC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02" name="TextBox 2701">
          <a:extLst>
            <a:ext uri="{FF2B5EF4-FFF2-40B4-BE49-F238E27FC236}">
              <a16:creationId xmlns:a16="http://schemas.microsoft.com/office/drawing/2014/main" id="{3E036EC6-F86B-47CF-A033-59114F43A6A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03" name="TextBox 2702">
          <a:extLst>
            <a:ext uri="{FF2B5EF4-FFF2-40B4-BE49-F238E27FC236}">
              <a16:creationId xmlns:a16="http://schemas.microsoft.com/office/drawing/2014/main" id="{570501BA-349E-40A1-88A6-78BCF68417E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04" name="TextBox 2703">
          <a:extLst>
            <a:ext uri="{FF2B5EF4-FFF2-40B4-BE49-F238E27FC236}">
              <a16:creationId xmlns:a16="http://schemas.microsoft.com/office/drawing/2014/main" id="{488602D7-6B3A-46C0-B3FF-1D8FF343382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05" name="TextBox 2704">
          <a:extLst>
            <a:ext uri="{FF2B5EF4-FFF2-40B4-BE49-F238E27FC236}">
              <a16:creationId xmlns:a16="http://schemas.microsoft.com/office/drawing/2014/main" id="{35CD5141-5789-4A77-84C7-CE2FCD7D8FC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id="{E488D6DF-F71E-4FA9-A8A9-6E7B2BED3A3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07" name="TextBox 2706">
          <a:extLst>
            <a:ext uri="{FF2B5EF4-FFF2-40B4-BE49-F238E27FC236}">
              <a16:creationId xmlns:a16="http://schemas.microsoft.com/office/drawing/2014/main" id="{89F78827-609C-47EB-A471-91B0E809CB1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08" name="TextBox 2707">
          <a:extLst>
            <a:ext uri="{FF2B5EF4-FFF2-40B4-BE49-F238E27FC236}">
              <a16:creationId xmlns:a16="http://schemas.microsoft.com/office/drawing/2014/main" id="{401C4516-5484-4CDD-B938-17626AB62DE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id="{266355C6-1A52-474C-A0E7-B2DEFA3DDEB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10" name="TextBox 2709">
          <a:extLst>
            <a:ext uri="{FF2B5EF4-FFF2-40B4-BE49-F238E27FC236}">
              <a16:creationId xmlns:a16="http://schemas.microsoft.com/office/drawing/2014/main" id="{C13A6649-2BA9-45B6-A180-D89F7A83D3F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11" name="TextBox 2710">
          <a:extLst>
            <a:ext uri="{FF2B5EF4-FFF2-40B4-BE49-F238E27FC236}">
              <a16:creationId xmlns:a16="http://schemas.microsoft.com/office/drawing/2014/main" id="{FFE7179E-C6A0-4747-AF93-7BD56A0F5D6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id="{870A5EB0-3082-4F19-9283-2D162BB79C9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13" name="TextBox 2712">
          <a:extLst>
            <a:ext uri="{FF2B5EF4-FFF2-40B4-BE49-F238E27FC236}">
              <a16:creationId xmlns:a16="http://schemas.microsoft.com/office/drawing/2014/main" id="{E011019B-0511-48A0-96CD-8AB1E634F78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14" name="TextBox 2713">
          <a:extLst>
            <a:ext uri="{FF2B5EF4-FFF2-40B4-BE49-F238E27FC236}">
              <a16:creationId xmlns:a16="http://schemas.microsoft.com/office/drawing/2014/main" id="{642E9BAB-5C71-4317-ADBD-32BE63F5FB0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id="{559CC035-F222-478F-995E-6D69CCA7444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16" name="TextBox 2715">
          <a:extLst>
            <a:ext uri="{FF2B5EF4-FFF2-40B4-BE49-F238E27FC236}">
              <a16:creationId xmlns:a16="http://schemas.microsoft.com/office/drawing/2014/main" id="{44B67B87-4C77-4688-8EDD-F296BCAE49C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17" name="TextBox 2716">
          <a:extLst>
            <a:ext uri="{FF2B5EF4-FFF2-40B4-BE49-F238E27FC236}">
              <a16:creationId xmlns:a16="http://schemas.microsoft.com/office/drawing/2014/main" id="{112D83D3-609F-40D4-8D7D-16694924F1C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id="{70674C92-C78B-4D9D-BD7A-C58F7A0A023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19" name="TextBox 2718">
          <a:extLst>
            <a:ext uri="{FF2B5EF4-FFF2-40B4-BE49-F238E27FC236}">
              <a16:creationId xmlns:a16="http://schemas.microsoft.com/office/drawing/2014/main" id="{3BD11BEA-4F2D-4241-8C23-FCF1BFF5EBF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20" name="TextBox 2719">
          <a:extLst>
            <a:ext uri="{FF2B5EF4-FFF2-40B4-BE49-F238E27FC236}">
              <a16:creationId xmlns:a16="http://schemas.microsoft.com/office/drawing/2014/main" id="{6F76FFBD-F313-429D-B791-68AA4555291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id="{CE804028-6016-48C8-9524-97517525412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22" name="TextBox 2721">
          <a:extLst>
            <a:ext uri="{FF2B5EF4-FFF2-40B4-BE49-F238E27FC236}">
              <a16:creationId xmlns:a16="http://schemas.microsoft.com/office/drawing/2014/main" id="{59DF6D16-6FDA-4E42-905E-BDC64B0717A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23" name="TextBox 2722">
          <a:extLst>
            <a:ext uri="{FF2B5EF4-FFF2-40B4-BE49-F238E27FC236}">
              <a16:creationId xmlns:a16="http://schemas.microsoft.com/office/drawing/2014/main" id="{778CC3BE-A25F-487E-88D8-1E932317BC8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id="{07A9FD45-021A-4205-8CF0-B6668B91E33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25" name="TextBox 2724">
          <a:extLst>
            <a:ext uri="{FF2B5EF4-FFF2-40B4-BE49-F238E27FC236}">
              <a16:creationId xmlns:a16="http://schemas.microsoft.com/office/drawing/2014/main" id="{EA073F8E-79AF-447F-B086-4DB5EC9393B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26" name="TextBox 2725">
          <a:extLst>
            <a:ext uri="{FF2B5EF4-FFF2-40B4-BE49-F238E27FC236}">
              <a16:creationId xmlns:a16="http://schemas.microsoft.com/office/drawing/2014/main" id="{D2178AD8-AAAE-4AAC-9CB6-1FDCC86DF3B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id="{A6857B22-5FBB-4629-8AEE-7CB59A3DBFA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28" name="TextBox 2727">
          <a:extLst>
            <a:ext uri="{FF2B5EF4-FFF2-40B4-BE49-F238E27FC236}">
              <a16:creationId xmlns:a16="http://schemas.microsoft.com/office/drawing/2014/main" id="{EE5FAF45-2B37-452D-91CC-478FC38857F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29" name="TextBox 2728">
          <a:extLst>
            <a:ext uri="{FF2B5EF4-FFF2-40B4-BE49-F238E27FC236}">
              <a16:creationId xmlns:a16="http://schemas.microsoft.com/office/drawing/2014/main" id="{E2652627-A887-44CE-91E2-90AD8B3A794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id="{EA24F164-2BE0-4DB7-99C7-9ADA2F47AB8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31" name="TextBox 2730">
          <a:extLst>
            <a:ext uri="{FF2B5EF4-FFF2-40B4-BE49-F238E27FC236}">
              <a16:creationId xmlns:a16="http://schemas.microsoft.com/office/drawing/2014/main" id="{C8BC0364-93FE-4364-89A9-133162EC6F4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32" name="TextBox 2731">
          <a:extLst>
            <a:ext uri="{FF2B5EF4-FFF2-40B4-BE49-F238E27FC236}">
              <a16:creationId xmlns:a16="http://schemas.microsoft.com/office/drawing/2014/main" id="{9FD93AB8-BC14-4F75-A9BA-CDA9CBA45D7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id="{FB8CF67F-9730-4DFE-9B82-D6194FC0FFF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34" name="TextBox 2733">
          <a:extLst>
            <a:ext uri="{FF2B5EF4-FFF2-40B4-BE49-F238E27FC236}">
              <a16:creationId xmlns:a16="http://schemas.microsoft.com/office/drawing/2014/main" id="{B4498706-9A80-40CC-8BAA-417556E9540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35" name="TextBox 2734">
          <a:extLst>
            <a:ext uri="{FF2B5EF4-FFF2-40B4-BE49-F238E27FC236}">
              <a16:creationId xmlns:a16="http://schemas.microsoft.com/office/drawing/2014/main" id="{4762A61E-3AA2-4D5E-8497-7EB7E684FD9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id="{08D840E0-3BBA-4EF1-B3DC-372CFF67955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37" name="TextBox 2736">
          <a:extLst>
            <a:ext uri="{FF2B5EF4-FFF2-40B4-BE49-F238E27FC236}">
              <a16:creationId xmlns:a16="http://schemas.microsoft.com/office/drawing/2014/main" id="{69137B88-BF97-4105-BAC9-61805653F2A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38" name="TextBox 2737">
          <a:extLst>
            <a:ext uri="{FF2B5EF4-FFF2-40B4-BE49-F238E27FC236}">
              <a16:creationId xmlns:a16="http://schemas.microsoft.com/office/drawing/2014/main" id="{A64F9BD1-B06F-4213-AB68-5BF754505D1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id="{324431B4-AB1E-498D-BCB9-E2020260364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40" name="TextBox 2739">
          <a:extLst>
            <a:ext uri="{FF2B5EF4-FFF2-40B4-BE49-F238E27FC236}">
              <a16:creationId xmlns:a16="http://schemas.microsoft.com/office/drawing/2014/main" id="{41DED29C-1BF7-4E80-BA11-AC2643E8CAC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41" name="TextBox 2740">
          <a:extLst>
            <a:ext uri="{FF2B5EF4-FFF2-40B4-BE49-F238E27FC236}">
              <a16:creationId xmlns:a16="http://schemas.microsoft.com/office/drawing/2014/main" id="{8AE4296D-AC31-4CC4-ACAD-4B22017333D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42" name="TextBox 2741">
          <a:extLst>
            <a:ext uri="{FF2B5EF4-FFF2-40B4-BE49-F238E27FC236}">
              <a16:creationId xmlns:a16="http://schemas.microsoft.com/office/drawing/2014/main" id="{DEDE6FD8-2F80-46B0-AA6F-D3C1AEB4BC4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43" name="TextBox 2742">
          <a:extLst>
            <a:ext uri="{FF2B5EF4-FFF2-40B4-BE49-F238E27FC236}">
              <a16:creationId xmlns:a16="http://schemas.microsoft.com/office/drawing/2014/main" id="{D00493B3-4550-40FB-95ED-2678CBC1947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44" name="TextBox 2743">
          <a:extLst>
            <a:ext uri="{FF2B5EF4-FFF2-40B4-BE49-F238E27FC236}">
              <a16:creationId xmlns:a16="http://schemas.microsoft.com/office/drawing/2014/main" id="{3179EE29-B048-467B-8231-8F871504B00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id="{96C85220-B218-480B-AE36-617FA7D422A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46" name="TextBox 2745">
          <a:extLst>
            <a:ext uri="{FF2B5EF4-FFF2-40B4-BE49-F238E27FC236}">
              <a16:creationId xmlns:a16="http://schemas.microsoft.com/office/drawing/2014/main" id="{9E1DAAA9-86A8-4917-B8F3-09D9F024722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47" name="TextBox 2746">
          <a:extLst>
            <a:ext uri="{FF2B5EF4-FFF2-40B4-BE49-F238E27FC236}">
              <a16:creationId xmlns:a16="http://schemas.microsoft.com/office/drawing/2014/main" id="{864B0E4F-E74D-49C2-9440-4E1DF1927F4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48" name="TextBox 2747">
          <a:extLst>
            <a:ext uri="{FF2B5EF4-FFF2-40B4-BE49-F238E27FC236}">
              <a16:creationId xmlns:a16="http://schemas.microsoft.com/office/drawing/2014/main" id="{84D716F1-562F-4947-8280-234269F94DB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49" name="TextBox 2748">
          <a:extLst>
            <a:ext uri="{FF2B5EF4-FFF2-40B4-BE49-F238E27FC236}">
              <a16:creationId xmlns:a16="http://schemas.microsoft.com/office/drawing/2014/main" id="{C690E39D-943A-4C11-B7F7-F3B2FEFDFB6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50" name="TextBox 2749">
          <a:extLst>
            <a:ext uri="{FF2B5EF4-FFF2-40B4-BE49-F238E27FC236}">
              <a16:creationId xmlns:a16="http://schemas.microsoft.com/office/drawing/2014/main" id="{7CED1469-69ED-4AAA-8366-31A69638AC3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51" name="TextBox 2750">
          <a:extLst>
            <a:ext uri="{FF2B5EF4-FFF2-40B4-BE49-F238E27FC236}">
              <a16:creationId xmlns:a16="http://schemas.microsoft.com/office/drawing/2014/main" id="{7794F17F-EC01-46C4-AA74-F9C934FDE19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52" name="TextBox 2751">
          <a:extLst>
            <a:ext uri="{FF2B5EF4-FFF2-40B4-BE49-F238E27FC236}">
              <a16:creationId xmlns:a16="http://schemas.microsoft.com/office/drawing/2014/main" id="{341EB27A-1251-482B-B4A9-74CB2925BE5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53" name="TextBox 2752">
          <a:extLst>
            <a:ext uri="{FF2B5EF4-FFF2-40B4-BE49-F238E27FC236}">
              <a16:creationId xmlns:a16="http://schemas.microsoft.com/office/drawing/2014/main" id="{F789A73C-C81D-46F6-821A-659E5A3A7C4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id="{EF37D370-2AA6-4884-9A3D-4AEE1B02F74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id="{C03045E9-692C-4B4E-A363-CCF0EAB617B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56" name="TextBox 2755">
          <a:extLst>
            <a:ext uri="{FF2B5EF4-FFF2-40B4-BE49-F238E27FC236}">
              <a16:creationId xmlns:a16="http://schemas.microsoft.com/office/drawing/2014/main" id="{B6A5589C-351D-4C4F-8C24-D747DFCD6C0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id="{C2BC78FC-642D-45C7-B2EE-A2583787059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58" name="TextBox 2757">
          <a:extLst>
            <a:ext uri="{FF2B5EF4-FFF2-40B4-BE49-F238E27FC236}">
              <a16:creationId xmlns:a16="http://schemas.microsoft.com/office/drawing/2014/main" id="{9528FBC0-37C2-4483-85A3-A9CD15B7795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59" name="TextBox 2758">
          <a:extLst>
            <a:ext uri="{FF2B5EF4-FFF2-40B4-BE49-F238E27FC236}">
              <a16:creationId xmlns:a16="http://schemas.microsoft.com/office/drawing/2014/main" id="{572B6E7A-D828-442D-8E30-0B6065A0CE8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id="{04ADD099-49B9-4FDB-B20C-7DAEA198CAE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61" name="TextBox 2760">
          <a:extLst>
            <a:ext uri="{FF2B5EF4-FFF2-40B4-BE49-F238E27FC236}">
              <a16:creationId xmlns:a16="http://schemas.microsoft.com/office/drawing/2014/main" id="{4AFBDB38-A82A-4B19-8012-16B3A7A6718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62" name="TextBox 2761">
          <a:extLst>
            <a:ext uri="{FF2B5EF4-FFF2-40B4-BE49-F238E27FC236}">
              <a16:creationId xmlns:a16="http://schemas.microsoft.com/office/drawing/2014/main" id="{CC7A9A1B-38F2-45C5-AD4D-378954B0B83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id="{3484FE67-C5FB-42F6-B97D-37281B2767E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64" name="TextBox 2763">
          <a:extLst>
            <a:ext uri="{FF2B5EF4-FFF2-40B4-BE49-F238E27FC236}">
              <a16:creationId xmlns:a16="http://schemas.microsoft.com/office/drawing/2014/main" id="{B20A02DD-6571-43EA-97E8-46700E10633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65" name="TextBox 2764">
          <a:extLst>
            <a:ext uri="{FF2B5EF4-FFF2-40B4-BE49-F238E27FC236}">
              <a16:creationId xmlns:a16="http://schemas.microsoft.com/office/drawing/2014/main" id="{4C3C7097-3CFE-428E-AD9B-0D832E88089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id="{D7F43FDB-14F3-4A99-BEC1-DCD4C077A78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67" name="TextBox 2766">
          <a:extLst>
            <a:ext uri="{FF2B5EF4-FFF2-40B4-BE49-F238E27FC236}">
              <a16:creationId xmlns:a16="http://schemas.microsoft.com/office/drawing/2014/main" id="{106B1319-3133-45C6-9BC3-5B617E2719C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68" name="TextBox 2767">
          <a:extLst>
            <a:ext uri="{FF2B5EF4-FFF2-40B4-BE49-F238E27FC236}">
              <a16:creationId xmlns:a16="http://schemas.microsoft.com/office/drawing/2014/main" id="{F7F93889-0EF2-4DD2-8A1C-A6998C71D88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id="{89AD6BDD-DDF9-436A-A1C4-8B09FE7C4F0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70" name="TextBox 2769">
          <a:extLst>
            <a:ext uri="{FF2B5EF4-FFF2-40B4-BE49-F238E27FC236}">
              <a16:creationId xmlns:a16="http://schemas.microsoft.com/office/drawing/2014/main" id="{DDA9FCA6-3A58-47DD-B70F-C0914942476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71" name="TextBox 2770">
          <a:extLst>
            <a:ext uri="{FF2B5EF4-FFF2-40B4-BE49-F238E27FC236}">
              <a16:creationId xmlns:a16="http://schemas.microsoft.com/office/drawing/2014/main" id="{67A28029-6D9C-47B5-8D40-DDEC82748AC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72" name="TextBox 2771">
          <a:extLst>
            <a:ext uri="{FF2B5EF4-FFF2-40B4-BE49-F238E27FC236}">
              <a16:creationId xmlns:a16="http://schemas.microsoft.com/office/drawing/2014/main" id="{57F12FC5-7D49-431E-A725-D64293A97B4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73" name="TextBox 2772">
          <a:extLst>
            <a:ext uri="{FF2B5EF4-FFF2-40B4-BE49-F238E27FC236}">
              <a16:creationId xmlns:a16="http://schemas.microsoft.com/office/drawing/2014/main" id="{8E1789E2-02DD-40B5-B374-0BA81572BCE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74" name="TextBox 2773">
          <a:extLst>
            <a:ext uri="{FF2B5EF4-FFF2-40B4-BE49-F238E27FC236}">
              <a16:creationId xmlns:a16="http://schemas.microsoft.com/office/drawing/2014/main" id="{B4FF87F7-CE8C-4379-9D35-FADE4112E73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id="{87132155-2497-498D-BBB7-E6DB2B29C9D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76" name="TextBox 2775">
          <a:extLst>
            <a:ext uri="{FF2B5EF4-FFF2-40B4-BE49-F238E27FC236}">
              <a16:creationId xmlns:a16="http://schemas.microsoft.com/office/drawing/2014/main" id="{21896FFA-6A4B-44A2-8279-77AEBBE5975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77" name="TextBox 2776">
          <a:extLst>
            <a:ext uri="{FF2B5EF4-FFF2-40B4-BE49-F238E27FC236}">
              <a16:creationId xmlns:a16="http://schemas.microsoft.com/office/drawing/2014/main" id="{D264477B-989D-4A1E-A9F9-B9BEB04C074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id="{50044DE1-00A6-4D4A-8445-B72776982CC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79" name="TextBox 2778">
          <a:extLst>
            <a:ext uri="{FF2B5EF4-FFF2-40B4-BE49-F238E27FC236}">
              <a16:creationId xmlns:a16="http://schemas.microsoft.com/office/drawing/2014/main" id="{4E5A1564-01A5-4222-859A-5BF0E928D97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80" name="TextBox 2779">
          <a:extLst>
            <a:ext uri="{FF2B5EF4-FFF2-40B4-BE49-F238E27FC236}">
              <a16:creationId xmlns:a16="http://schemas.microsoft.com/office/drawing/2014/main" id="{98FA34D9-0855-4AA4-B788-ED2C1BFE95B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81" name="TextBox 2780">
          <a:extLst>
            <a:ext uri="{FF2B5EF4-FFF2-40B4-BE49-F238E27FC236}">
              <a16:creationId xmlns:a16="http://schemas.microsoft.com/office/drawing/2014/main" id="{A77F35DD-EFB2-40FD-98E9-CADAFA75D81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82" name="TextBox 2781">
          <a:extLst>
            <a:ext uri="{FF2B5EF4-FFF2-40B4-BE49-F238E27FC236}">
              <a16:creationId xmlns:a16="http://schemas.microsoft.com/office/drawing/2014/main" id="{E6063095-D2D4-4980-9CB7-C719BA3BB2B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83" name="TextBox 2782">
          <a:extLst>
            <a:ext uri="{FF2B5EF4-FFF2-40B4-BE49-F238E27FC236}">
              <a16:creationId xmlns:a16="http://schemas.microsoft.com/office/drawing/2014/main" id="{679862CE-2DA9-4FB3-8D1A-F9A3E9AB120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id="{647BD233-3A88-4434-84FC-C82F08839A2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85" name="TextBox 2784">
          <a:extLst>
            <a:ext uri="{FF2B5EF4-FFF2-40B4-BE49-F238E27FC236}">
              <a16:creationId xmlns:a16="http://schemas.microsoft.com/office/drawing/2014/main" id="{528875C9-F51F-41D1-88CD-79DFFCE7B4C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86" name="TextBox 2785">
          <a:extLst>
            <a:ext uri="{FF2B5EF4-FFF2-40B4-BE49-F238E27FC236}">
              <a16:creationId xmlns:a16="http://schemas.microsoft.com/office/drawing/2014/main" id="{9B78A7A2-DEBE-4503-B5DD-3A4DC884E1D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id="{527D904B-E930-42E0-A065-D364D23E942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88" name="TextBox 2787">
          <a:extLst>
            <a:ext uri="{FF2B5EF4-FFF2-40B4-BE49-F238E27FC236}">
              <a16:creationId xmlns:a16="http://schemas.microsoft.com/office/drawing/2014/main" id="{B66B69CC-09CA-464E-A621-259282F75BE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89" name="TextBox 2788">
          <a:extLst>
            <a:ext uri="{FF2B5EF4-FFF2-40B4-BE49-F238E27FC236}">
              <a16:creationId xmlns:a16="http://schemas.microsoft.com/office/drawing/2014/main" id="{DE6FF65E-0AFB-4801-A7FC-3831AC4EFB9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id="{A4F77B0D-3A6C-4DE5-A91B-C454A964F18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91" name="TextBox 2790">
          <a:extLst>
            <a:ext uri="{FF2B5EF4-FFF2-40B4-BE49-F238E27FC236}">
              <a16:creationId xmlns:a16="http://schemas.microsoft.com/office/drawing/2014/main" id="{E6F1DE6C-D221-4282-9792-23B9DFE76BC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92" name="TextBox 2791">
          <a:extLst>
            <a:ext uri="{FF2B5EF4-FFF2-40B4-BE49-F238E27FC236}">
              <a16:creationId xmlns:a16="http://schemas.microsoft.com/office/drawing/2014/main" id="{973040E7-EF81-4C41-85E3-4C1760E29C0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93" name="TextBox 2792">
          <a:extLst>
            <a:ext uri="{FF2B5EF4-FFF2-40B4-BE49-F238E27FC236}">
              <a16:creationId xmlns:a16="http://schemas.microsoft.com/office/drawing/2014/main" id="{C166702D-AE57-47DA-9094-01715B988E7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94" name="TextBox 2793">
          <a:extLst>
            <a:ext uri="{FF2B5EF4-FFF2-40B4-BE49-F238E27FC236}">
              <a16:creationId xmlns:a16="http://schemas.microsoft.com/office/drawing/2014/main" id="{F88FCE19-266E-487A-A216-C245354CD16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95" name="TextBox 2794">
          <a:extLst>
            <a:ext uri="{FF2B5EF4-FFF2-40B4-BE49-F238E27FC236}">
              <a16:creationId xmlns:a16="http://schemas.microsoft.com/office/drawing/2014/main" id="{15C2171B-7072-422C-A70F-E776E134215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96" name="TextBox 2795">
          <a:extLst>
            <a:ext uri="{FF2B5EF4-FFF2-40B4-BE49-F238E27FC236}">
              <a16:creationId xmlns:a16="http://schemas.microsoft.com/office/drawing/2014/main" id="{64B95C55-4494-41BA-8965-C05762E4483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97" name="TextBox 2796">
          <a:extLst>
            <a:ext uri="{FF2B5EF4-FFF2-40B4-BE49-F238E27FC236}">
              <a16:creationId xmlns:a16="http://schemas.microsoft.com/office/drawing/2014/main" id="{2347AEC6-AF1A-48C0-935A-DEB6E05E8B5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98" name="TextBox 2797">
          <a:extLst>
            <a:ext uri="{FF2B5EF4-FFF2-40B4-BE49-F238E27FC236}">
              <a16:creationId xmlns:a16="http://schemas.microsoft.com/office/drawing/2014/main" id="{10668DBF-D25B-40FD-8D69-D9242837C05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id="{6C4B365F-2A74-41D4-BA06-48B03481598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id="{B87DD1F4-C6A6-476C-94B2-7B148F5861A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01" name="TextBox 2800">
          <a:extLst>
            <a:ext uri="{FF2B5EF4-FFF2-40B4-BE49-F238E27FC236}">
              <a16:creationId xmlns:a16="http://schemas.microsoft.com/office/drawing/2014/main" id="{472857E7-69D0-459D-832A-5205D8963E0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id="{0CA4127F-922C-4C0F-971D-6DF30125329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03" name="TextBox 2802">
          <a:extLst>
            <a:ext uri="{FF2B5EF4-FFF2-40B4-BE49-F238E27FC236}">
              <a16:creationId xmlns:a16="http://schemas.microsoft.com/office/drawing/2014/main" id="{69E92EF1-070A-4C25-BC55-4E3D0E09D3E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04" name="TextBox 2803">
          <a:extLst>
            <a:ext uri="{FF2B5EF4-FFF2-40B4-BE49-F238E27FC236}">
              <a16:creationId xmlns:a16="http://schemas.microsoft.com/office/drawing/2014/main" id="{95400B76-783B-406F-91E0-F683DCC754B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id="{04A4C003-B0D2-4DA3-A1EB-70B93BE8180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06" name="TextBox 2805">
          <a:extLst>
            <a:ext uri="{FF2B5EF4-FFF2-40B4-BE49-F238E27FC236}">
              <a16:creationId xmlns:a16="http://schemas.microsoft.com/office/drawing/2014/main" id="{DD88F131-4FF9-464E-B0CC-E428A562983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07" name="TextBox 2806">
          <a:extLst>
            <a:ext uri="{FF2B5EF4-FFF2-40B4-BE49-F238E27FC236}">
              <a16:creationId xmlns:a16="http://schemas.microsoft.com/office/drawing/2014/main" id="{1C8D36CA-10D4-48D7-887A-185B6DB513F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id="{B8036AE8-CB5F-4DD6-89FF-B04A21A3ACE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09" name="TextBox 2808">
          <a:extLst>
            <a:ext uri="{FF2B5EF4-FFF2-40B4-BE49-F238E27FC236}">
              <a16:creationId xmlns:a16="http://schemas.microsoft.com/office/drawing/2014/main" id="{F208E8B7-CEEC-49EC-96A4-8619FC584C3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10" name="TextBox 2809">
          <a:extLst>
            <a:ext uri="{FF2B5EF4-FFF2-40B4-BE49-F238E27FC236}">
              <a16:creationId xmlns:a16="http://schemas.microsoft.com/office/drawing/2014/main" id="{5C758CA1-3DD4-48A2-A124-35F3203A5BC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id="{F0C7419C-EF4C-4810-A133-A1B62E5C421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12" name="TextBox 2811">
          <a:extLst>
            <a:ext uri="{FF2B5EF4-FFF2-40B4-BE49-F238E27FC236}">
              <a16:creationId xmlns:a16="http://schemas.microsoft.com/office/drawing/2014/main" id="{9D9B395D-06CD-46E2-8A3A-ABC755A76AA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13" name="TextBox 2812">
          <a:extLst>
            <a:ext uri="{FF2B5EF4-FFF2-40B4-BE49-F238E27FC236}">
              <a16:creationId xmlns:a16="http://schemas.microsoft.com/office/drawing/2014/main" id="{8A8F089B-54C5-44D2-8D96-F2E32F7DB1B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id="{444B8166-C4F7-4790-8A23-9E497CA88AB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15" name="TextBox 2814">
          <a:extLst>
            <a:ext uri="{FF2B5EF4-FFF2-40B4-BE49-F238E27FC236}">
              <a16:creationId xmlns:a16="http://schemas.microsoft.com/office/drawing/2014/main" id="{FB10D374-44E6-4DB7-B19C-0B2C3B4F475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16" name="TextBox 2815">
          <a:extLst>
            <a:ext uri="{FF2B5EF4-FFF2-40B4-BE49-F238E27FC236}">
              <a16:creationId xmlns:a16="http://schemas.microsoft.com/office/drawing/2014/main" id="{19F6D863-206F-402C-9369-50F360A61A7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17" name="TextBox 2816">
          <a:extLst>
            <a:ext uri="{FF2B5EF4-FFF2-40B4-BE49-F238E27FC236}">
              <a16:creationId xmlns:a16="http://schemas.microsoft.com/office/drawing/2014/main" id="{C0C23D12-C17D-4E9E-B857-3A7C4BD2347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18" name="TextBox 2817">
          <a:extLst>
            <a:ext uri="{FF2B5EF4-FFF2-40B4-BE49-F238E27FC236}">
              <a16:creationId xmlns:a16="http://schemas.microsoft.com/office/drawing/2014/main" id="{08F682A0-D1BB-4EC1-9B2A-3A209214713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19" name="TextBox 2818">
          <a:extLst>
            <a:ext uri="{FF2B5EF4-FFF2-40B4-BE49-F238E27FC236}">
              <a16:creationId xmlns:a16="http://schemas.microsoft.com/office/drawing/2014/main" id="{0C6C7947-0912-4952-98AE-751FFF370DA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id="{0B06ADCC-A95E-4062-B886-E833F7A76E6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21" name="TextBox 2820">
          <a:extLst>
            <a:ext uri="{FF2B5EF4-FFF2-40B4-BE49-F238E27FC236}">
              <a16:creationId xmlns:a16="http://schemas.microsoft.com/office/drawing/2014/main" id="{8B881B90-76A1-4214-B117-6A2835FE03D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22" name="TextBox 2821">
          <a:extLst>
            <a:ext uri="{FF2B5EF4-FFF2-40B4-BE49-F238E27FC236}">
              <a16:creationId xmlns:a16="http://schemas.microsoft.com/office/drawing/2014/main" id="{B82DDF1C-CA26-4904-A8A8-5DA8C291F19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id="{CD9B43DC-1F19-452D-9F7E-EFC58B3EEAA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24" name="TextBox 2823">
          <a:extLst>
            <a:ext uri="{FF2B5EF4-FFF2-40B4-BE49-F238E27FC236}">
              <a16:creationId xmlns:a16="http://schemas.microsoft.com/office/drawing/2014/main" id="{CA9F4F0A-55F7-477B-8218-0BDC33D9C02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25" name="TextBox 2824">
          <a:extLst>
            <a:ext uri="{FF2B5EF4-FFF2-40B4-BE49-F238E27FC236}">
              <a16:creationId xmlns:a16="http://schemas.microsoft.com/office/drawing/2014/main" id="{8D9B60BE-DFC2-44BD-BA6D-F98041DA90A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id="{BFC2C980-BE61-4447-B8C2-40F1434888F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27" name="TextBox 2826">
          <a:extLst>
            <a:ext uri="{FF2B5EF4-FFF2-40B4-BE49-F238E27FC236}">
              <a16:creationId xmlns:a16="http://schemas.microsoft.com/office/drawing/2014/main" id="{4BBEC584-6705-49E2-8C1C-2458E06475F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28" name="TextBox 2827">
          <a:extLst>
            <a:ext uri="{FF2B5EF4-FFF2-40B4-BE49-F238E27FC236}">
              <a16:creationId xmlns:a16="http://schemas.microsoft.com/office/drawing/2014/main" id="{1C7AB3A9-96F0-4CBA-B953-5B261CB13CE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id="{A9EFA710-0E7B-427B-9E40-2085426500C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30" name="TextBox 2829">
          <a:extLst>
            <a:ext uri="{FF2B5EF4-FFF2-40B4-BE49-F238E27FC236}">
              <a16:creationId xmlns:a16="http://schemas.microsoft.com/office/drawing/2014/main" id="{804B838D-0E03-485C-B2FE-D806D1BDC4C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31" name="TextBox 2830">
          <a:extLst>
            <a:ext uri="{FF2B5EF4-FFF2-40B4-BE49-F238E27FC236}">
              <a16:creationId xmlns:a16="http://schemas.microsoft.com/office/drawing/2014/main" id="{FD74B525-9300-4EAA-8BEB-8D116C6ACB2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id="{14AD45EB-BE28-4C14-A44C-68A5CEB7763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33" name="TextBox 2832">
          <a:extLst>
            <a:ext uri="{FF2B5EF4-FFF2-40B4-BE49-F238E27FC236}">
              <a16:creationId xmlns:a16="http://schemas.microsoft.com/office/drawing/2014/main" id="{952FD696-385A-4C5A-AA59-A1ACCD1D16E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34" name="TextBox 2833">
          <a:extLst>
            <a:ext uri="{FF2B5EF4-FFF2-40B4-BE49-F238E27FC236}">
              <a16:creationId xmlns:a16="http://schemas.microsoft.com/office/drawing/2014/main" id="{D5B9706E-7029-49B4-913F-F758F86D746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id="{F2DC2CB2-4963-40BB-B46B-5BCCA40DE0B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36" name="TextBox 2835">
          <a:extLst>
            <a:ext uri="{FF2B5EF4-FFF2-40B4-BE49-F238E27FC236}">
              <a16:creationId xmlns:a16="http://schemas.microsoft.com/office/drawing/2014/main" id="{4E2D9C0B-353A-48AF-8199-13533175724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37" name="TextBox 2836">
          <a:extLst>
            <a:ext uri="{FF2B5EF4-FFF2-40B4-BE49-F238E27FC236}">
              <a16:creationId xmlns:a16="http://schemas.microsoft.com/office/drawing/2014/main" id="{58F99B41-2576-4A43-85A1-54423339CB2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id="{E3D61BD3-DE3B-42C7-B520-F5FDCEBB3EC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39" name="TextBox 2838">
          <a:extLst>
            <a:ext uri="{FF2B5EF4-FFF2-40B4-BE49-F238E27FC236}">
              <a16:creationId xmlns:a16="http://schemas.microsoft.com/office/drawing/2014/main" id="{4086CA13-95C0-41A0-A5E7-96BEB05BB45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40" name="TextBox 2839">
          <a:extLst>
            <a:ext uri="{FF2B5EF4-FFF2-40B4-BE49-F238E27FC236}">
              <a16:creationId xmlns:a16="http://schemas.microsoft.com/office/drawing/2014/main" id="{26006944-BDC7-4373-B4C9-CE463011B50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id="{B1B96FC4-5549-42B5-819D-BA8E25C61D1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42" name="TextBox 2841">
          <a:extLst>
            <a:ext uri="{FF2B5EF4-FFF2-40B4-BE49-F238E27FC236}">
              <a16:creationId xmlns:a16="http://schemas.microsoft.com/office/drawing/2014/main" id="{4B16C239-71FC-442F-BC97-AB36662C0DB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43" name="TextBox 2842">
          <a:extLst>
            <a:ext uri="{FF2B5EF4-FFF2-40B4-BE49-F238E27FC236}">
              <a16:creationId xmlns:a16="http://schemas.microsoft.com/office/drawing/2014/main" id="{563EAB4E-7143-4875-BB48-223070C33C3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id="{CF661155-8958-4614-BD42-75D6A2A1CBC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45" name="TextBox 2844">
          <a:extLst>
            <a:ext uri="{FF2B5EF4-FFF2-40B4-BE49-F238E27FC236}">
              <a16:creationId xmlns:a16="http://schemas.microsoft.com/office/drawing/2014/main" id="{99E10D99-4FEC-4194-B59F-2472B8541CC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46" name="TextBox 2845">
          <a:extLst>
            <a:ext uri="{FF2B5EF4-FFF2-40B4-BE49-F238E27FC236}">
              <a16:creationId xmlns:a16="http://schemas.microsoft.com/office/drawing/2014/main" id="{0770A7A2-F5A0-4246-AF00-7FDFAECF5D6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id="{1863AF00-86F7-4EB7-BD18-C117C640783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48" name="TextBox 2847">
          <a:extLst>
            <a:ext uri="{FF2B5EF4-FFF2-40B4-BE49-F238E27FC236}">
              <a16:creationId xmlns:a16="http://schemas.microsoft.com/office/drawing/2014/main" id="{5832740E-D3D9-4F29-A3F5-17EC6F6E52A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49" name="TextBox 2848">
          <a:extLst>
            <a:ext uri="{FF2B5EF4-FFF2-40B4-BE49-F238E27FC236}">
              <a16:creationId xmlns:a16="http://schemas.microsoft.com/office/drawing/2014/main" id="{E1C5A8AD-51AD-44DA-A436-04D8304B189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0C67C166-5496-46B6-9C33-1F6492CBFEA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51" name="TextBox 2850">
          <a:extLst>
            <a:ext uri="{FF2B5EF4-FFF2-40B4-BE49-F238E27FC236}">
              <a16:creationId xmlns:a16="http://schemas.microsoft.com/office/drawing/2014/main" id="{7CBFDB72-8D5E-472E-91A6-93C2D58E335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52" name="TextBox 2851">
          <a:extLst>
            <a:ext uri="{FF2B5EF4-FFF2-40B4-BE49-F238E27FC236}">
              <a16:creationId xmlns:a16="http://schemas.microsoft.com/office/drawing/2014/main" id="{362FA0ED-5FEC-4B3F-BB25-279809B8874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ED06F5A3-D5AA-4F47-862E-521317DD0B2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54" name="TextBox 2853">
          <a:extLst>
            <a:ext uri="{FF2B5EF4-FFF2-40B4-BE49-F238E27FC236}">
              <a16:creationId xmlns:a16="http://schemas.microsoft.com/office/drawing/2014/main" id="{70587257-2061-4BE4-ACFD-2FBED850C2E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55" name="TextBox 2854">
          <a:extLst>
            <a:ext uri="{FF2B5EF4-FFF2-40B4-BE49-F238E27FC236}">
              <a16:creationId xmlns:a16="http://schemas.microsoft.com/office/drawing/2014/main" id="{605F719F-4B6C-40F1-A7A2-3BA8F548678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id="{17D84CFD-DDAF-4AE2-B102-B9C1D25513A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57" name="TextBox 2856">
          <a:extLst>
            <a:ext uri="{FF2B5EF4-FFF2-40B4-BE49-F238E27FC236}">
              <a16:creationId xmlns:a16="http://schemas.microsoft.com/office/drawing/2014/main" id="{7F7D9E0A-D4A5-4090-9004-9C2E117CC8D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58" name="TextBox 2857">
          <a:extLst>
            <a:ext uri="{FF2B5EF4-FFF2-40B4-BE49-F238E27FC236}">
              <a16:creationId xmlns:a16="http://schemas.microsoft.com/office/drawing/2014/main" id="{7D2785B6-3E4E-44F5-80DE-F2E93F12BF7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id="{A4E90AA8-9D8A-46F3-9ECB-9370E060D36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60" name="TextBox 2859">
          <a:extLst>
            <a:ext uri="{FF2B5EF4-FFF2-40B4-BE49-F238E27FC236}">
              <a16:creationId xmlns:a16="http://schemas.microsoft.com/office/drawing/2014/main" id="{B1B7E9E7-85A8-417F-A6B4-13510D0A34B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61" name="TextBox 2860">
          <a:extLst>
            <a:ext uri="{FF2B5EF4-FFF2-40B4-BE49-F238E27FC236}">
              <a16:creationId xmlns:a16="http://schemas.microsoft.com/office/drawing/2014/main" id="{DD1B4645-5802-49FE-A080-14195C092AD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id="{994D178C-133C-4545-999B-9697887FB85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63" name="TextBox 2862">
          <a:extLst>
            <a:ext uri="{FF2B5EF4-FFF2-40B4-BE49-F238E27FC236}">
              <a16:creationId xmlns:a16="http://schemas.microsoft.com/office/drawing/2014/main" id="{F5043BA8-A78E-4CCD-A998-5F921C67DF1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64" name="TextBox 2863">
          <a:extLst>
            <a:ext uri="{FF2B5EF4-FFF2-40B4-BE49-F238E27FC236}">
              <a16:creationId xmlns:a16="http://schemas.microsoft.com/office/drawing/2014/main" id="{477695DB-B719-4D67-A394-D41D0F4A8AF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C6267E65-D194-4DC6-B3CA-82448E5C654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66" name="TextBox 2865">
          <a:extLst>
            <a:ext uri="{FF2B5EF4-FFF2-40B4-BE49-F238E27FC236}">
              <a16:creationId xmlns:a16="http://schemas.microsoft.com/office/drawing/2014/main" id="{25024420-2E3C-4A9E-9154-14183BD9F80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67" name="TextBox 2866">
          <a:extLst>
            <a:ext uri="{FF2B5EF4-FFF2-40B4-BE49-F238E27FC236}">
              <a16:creationId xmlns:a16="http://schemas.microsoft.com/office/drawing/2014/main" id="{6B79852F-9A6A-491C-99A7-FD3D0E8F6C1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CDB90629-20C7-4B0E-96F7-9534FD18C16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69" name="TextBox 2868">
          <a:extLst>
            <a:ext uri="{FF2B5EF4-FFF2-40B4-BE49-F238E27FC236}">
              <a16:creationId xmlns:a16="http://schemas.microsoft.com/office/drawing/2014/main" id="{65B7E52D-BF3E-474D-9ECC-110AB671EDF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70" name="TextBox 2869">
          <a:extLst>
            <a:ext uri="{FF2B5EF4-FFF2-40B4-BE49-F238E27FC236}">
              <a16:creationId xmlns:a16="http://schemas.microsoft.com/office/drawing/2014/main" id="{5ED45842-C97C-4628-9E4D-76960AA49AD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id="{02CA32EE-22DA-41AF-AB51-1244BA4E3E4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72" name="TextBox 2871">
          <a:extLst>
            <a:ext uri="{FF2B5EF4-FFF2-40B4-BE49-F238E27FC236}">
              <a16:creationId xmlns:a16="http://schemas.microsoft.com/office/drawing/2014/main" id="{18089755-2438-4378-A49D-9CE78980365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73" name="TextBox 2872">
          <a:extLst>
            <a:ext uri="{FF2B5EF4-FFF2-40B4-BE49-F238E27FC236}">
              <a16:creationId xmlns:a16="http://schemas.microsoft.com/office/drawing/2014/main" id="{8E7ACC8A-28C8-4CB2-8EE4-28F9E640A52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id="{0B6B185C-CCFB-4E27-AB7A-A896DAFDE35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75" name="TextBox 2874">
          <a:extLst>
            <a:ext uri="{FF2B5EF4-FFF2-40B4-BE49-F238E27FC236}">
              <a16:creationId xmlns:a16="http://schemas.microsoft.com/office/drawing/2014/main" id="{EFBA5C19-D467-4036-AB39-8E48B565247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76" name="TextBox 2875">
          <a:extLst>
            <a:ext uri="{FF2B5EF4-FFF2-40B4-BE49-F238E27FC236}">
              <a16:creationId xmlns:a16="http://schemas.microsoft.com/office/drawing/2014/main" id="{79709127-8BA4-4B21-94DD-50953345D8B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id="{EABF7D9A-5B94-4BA7-A465-6695475FC68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78" name="TextBox 2877">
          <a:extLst>
            <a:ext uri="{FF2B5EF4-FFF2-40B4-BE49-F238E27FC236}">
              <a16:creationId xmlns:a16="http://schemas.microsoft.com/office/drawing/2014/main" id="{9298DCB0-AAD5-4F0D-B7EE-5E5A75145E2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79" name="TextBox 2878">
          <a:extLst>
            <a:ext uri="{FF2B5EF4-FFF2-40B4-BE49-F238E27FC236}">
              <a16:creationId xmlns:a16="http://schemas.microsoft.com/office/drawing/2014/main" id="{5B8F15EA-1814-4234-A440-034CB2D1F91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C8188DB3-C858-43EA-9BCD-A4322945AB4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81" name="TextBox 2880">
          <a:extLst>
            <a:ext uri="{FF2B5EF4-FFF2-40B4-BE49-F238E27FC236}">
              <a16:creationId xmlns:a16="http://schemas.microsoft.com/office/drawing/2014/main" id="{81015404-AA67-48A9-92B1-DC15CA29172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82" name="TextBox 2881">
          <a:extLst>
            <a:ext uri="{FF2B5EF4-FFF2-40B4-BE49-F238E27FC236}">
              <a16:creationId xmlns:a16="http://schemas.microsoft.com/office/drawing/2014/main" id="{D37485BE-B14B-4562-BC59-62699C071E0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id="{E46B0C05-5FA5-4978-8665-1797E7A0D4E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84" name="TextBox 2883">
          <a:extLst>
            <a:ext uri="{FF2B5EF4-FFF2-40B4-BE49-F238E27FC236}">
              <a16:creationId xmlns:a16="http://schemas.microsoft.com/office/drawing/2014/main" id="{1BC2E121-7B5B-4881-A420-5337B66C91E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85" name="TextBox 2884">
          <a:extLst>
            <a:ext uri="{FF2B5EF4-FFF2-40B4-BE49-F238E27FC236}">
              <a16:creationId xmlns:a16="http://schemas.microsoft.com/office/drawing/2014/main" id="{D5F0AD5A-A3F4-4687-86A4-708EF076365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id="{B3F9B4ED-7127-4815-9BF0-47E10C939C8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87" name="TextBox 2886">
          <a:extLst>
            <a:ext uri="{FF2B5EF4-FFF2-40B4-BE49-F238E27FC236}">
              <a16:creationId xmlns:a16="http://schemas.microsoft.com/office/drawing/2014/main" id="{7B921523-D8CB-4D9A-AAE0-CD9AA220D08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88" name="TextBox 2887">
          <a:extLst>
            <a:ext uri="{FF2B5EF4-FFF2-40B4-BE49-F238E27FC236}">
              <a16:creationId xmlns:a16="http://schemas.microsoft.com/office/drawing/2014/main" id="{5A934330-E5A9-4C39-9C0B-C5A52511D58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F4147D30-454E-4924-97A4-2E2C826183E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90" name="TextBox 2889">
          <a:extLst>
            <a:ext uri="{FF2B5EF4-FFF2-40B4-BE49-F238E27FC236}">
              <a16:creationId xmlns:a16="http://schemas.microsoft.com/office/drawing/2014/main" id="{7B3F13AC-79E0-40CC-8588-0BA1F023539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91" name="TextBox 2890">
          <a:extLst>
            <a:ext uri="{FF2B5EF4-FFF2-40B4-BE49-F238E27FC236}">
              <a16:creationId xmlns:a16="http://schemas.microsoft.com/office/drawing/2014/main" id="{9F8EC222-C9C3-4609-8264-6328B990823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id="{A4EF494B-53E2-4F9A-BB81-21EA4B5E530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93" name="TextBox 2892">
          <a:extLst>
            <a:ext uri="{FF2B5EF4-FFF2-40B4-BE49-F238E27FC236}">
              <a16:creationId xmlns:a16="http://schemas.microsoft.com/office/drawing/2014/main" id="{8EB9D84D-140D-4A01-A1B5-F4FDEF7E4FF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94" name="TextBox 2893">
          <a:extLst>
            <a:ext uri="{FF2B5EF4-FFF2-40B4-BE49-F238E27FC236}">
              <a16:creationId xmlns:a16="http://schemas.microsoft.com/office/drawing/2014/main" id="{A584B153-1947-41D4-8E1D-1ADEE7A31E8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CD44D76A-89DF-46A0-88B1-B996422B18F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96" name="TextBox 2895">
          <a:extLst>
            <a:ext uri="{FF2B5EF4-FFF2-40B4-BE49-F238E27FC236}">
              <a16:creationId xmlns:a16="http://schemas.microsoft.com/office/drawing/2014/main" id="{EE3C779C-196E-4C6C-A1CE-8175B8CF706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97" name="TextBox 2896">
          <a:extLst>
            <a:ext uri="{FF2B5EF4-FFF2-40B4-BE49-F238E27FC236}">
              <a16:creationId xmlns:a16="http://schemas.microsoft.com/office/drawing/2014/main" id="{E6F1BC6B-18A1-4262-9002-5E91979DD14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id="{DDD2F944-DF33-4CF1-8913-CD60B0EDD19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899" name="TextBox 2898">
          <a:extLst>
            <a:ext uri="{FF2B5EF4-FFF2-40B4-BE49-F238E27FC236}">
              <a16:creationId xmlns:a16="http://schemas.microsoft.com/office/drawing/2014/main" id="{18D8A198-63C4-469C-AF67-705AD9596E9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00" name="TextBox 2899">
          <a:extLst>
            <a:ext uri="{FF2B5EF4-FFF2-40B4-BE49-F238E27FC236}">
              <a16:creationId xmlns:a16="http://schemas.microsoft.com/office/drawing/2014/main" id="{0353FB35-EE61-4439-8DE1-DF869A5F68A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id="{0A26BCF3-42FE-4EE4-B6E7-313A2A7F28B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02" name="TextBox 2901">
          <a:extLst>
            <a:ext uri="{FF2B5EF4-FFF2-40B4-BE49-F238E27FC236}">
              <a16:creationId xmlns:a16="http://schemas.microsoft.com/office/drawing/2014/main" id="{72673263-306A-4C16-AFBD-13C88DC5314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03" name="TextBox 2902">
          <a:extLst>
            <a:ext uri="{FF2B5EF4-FFF2-40B4-BE49-F238E27FC236}">
              <a16:creationId xmlns:a16="http://schemas.microsoft.com/office/drawing/2014/main" id="{EDEFA43D-34E7-4E40-A4C9-7A3E62BDB3B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02B43F15-68D5-4C4A-A20D-D6A4F675569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05" name="TextBox 2904">
          <a:extLst>
            <a:ext uri="{FF2B5EF4-FFF2-40B4-BE49-F238E27FC236}">
              <a16:creationId xmlns:a16="http://schemas.microsoft.com/office/drawing/2014/main" id="{F6C0F532-7F70-4E7A-AC9B-C5559FEC2FF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06" name="TextBox 2905">
          <a:extLst>
            <a:ext uri="{FF2B5EF4-FFF2-40B4-BE49-F238E27FC236}">
              <a16:creationId xmlns:a16="http://schemas.microsoft.com/office/drawing/2014/main" id="{D540D9AB-52E6-409E-894F-E2FDACFAB61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id="{7A362E72-DF25-4118-B12D-7D7A13479DB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08" name="TextBox 2907">
          <a:extLst>
            <a:ext uri="{FF2B5EF4-FFF2-40B4-BE49-F238E27FC236}">
              <a16:creationId xmlns:a16="http://schemas.microsoft.com/office/drawing/2014/main" id="{458209DF-26B8-40D8-9186-88A2E37BF4B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09" name="TextBox 2908">
          <a:extLst>
            <a:ext uri="{FF2B5EF4-FFF2-40B4-BE49-F238E27FC236}">
              <a16:creationId xmlns:a16="http://schemas.microsoft.com/office/drawing/2014/main" id="{561A8B37-AD1B-49AB-B4B6-E891F989530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3291AEA8-9B44-4B2A-B255-2D6AA9793FC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id="{8ED24444-B6F8-49EB-AA7F-61439A72EA1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12" name="TextBox 2911">
          <a:extLst>
            <a:ext uri="{FF2B5EF4-FFF2-40B4-BE49-F238E27FC236}">
              <a16:creationId xmlns:a16="http://schemas.microsoft.com/office/drawing/2014/main" id="{F8B24879-62F9-4939-8D59-FBE7CB27F80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id="{5F6815FB-229A-4471-B807-60CDE9091FC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14" name="TextBox 2913">
          <a:extLst>
            <a:ext uri="{FF2B5EF4-FFF2-40B4-BE49-F238E27FC236}">
              <a16:creationId xmlns:a16="http://schemas.microsoft.com/office/drawing/2014/main" id="{CA30774B-16FC-42D2-9BFA-9C309758440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15" name="TextBox 2914">
          <a:extLst>
            <a:ext uri="{FF2B5EF4-FFF2-40B4-BE49-F238E27FC236}">
              <a16:creationId xmlns:a16="http://schemas.microsoft.com/office/drawing/2014/main" id="{29A2BAA2-CE89-4A8F-9FD9-01DCAB5F6BC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DB6890F0-F1A0-4D82-A7FF-E712F23F0AD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17" name="TextBox 2916">
          <a:extLst>
            <a:ext uri="{FF2B5EF4-FFF2-40B4-BE49-F238E27FC236}">
              <a16:creationId xmlns:a16="http://schemas.microsoft.com/office/drawing/2014/main" id="{3C0EABAE-5ED9-4FFE-A223-21DF493B943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18" name="TextBox 2917">
          <a:extLst>
            <a:ext uri="{FF2B5EF4-FFF2-40B4-BE49-F238E27FC236}">
              <a16:creationId xmlns:a16="http://schemas.microsoft.com/office/drawing/2014/main" id="{2CD3B06F-8C34-438D-8CD9-0E16F0A0E47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id="{CFA6B166-7432-4238-BCC1-3BC9C41DA69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20" name="TextBox 2919">
          <a:extLst>
            <a:ext uri="{FF2B5EF4-FFF2-40B4-BE49-F238E27FC236}">
              <a16:creationId xmlns:a16="http://schemas.microsoft.com/office/drawing/2014/main" id="{2E20BE8E-2B2B-425D-B78F-E64D8712A10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21" name="TextBox 2920">
          <a:extLst>
            <a:ext uri="{FF2B5EF4-FFF2-40B4-BE49-F238E27FC236}">
              <a16:creationId xmlns:a16="http://schemas.microsoft.com/office/drawing/2014/main" id="{4BFC11A2-5958-49F3-8726-A70985BE531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id="{341E88CF-B9D6-49A1-843C-09724009A96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23" name="TextBox 2922">
          <a:extLst>
            <a:ext uri="{FF2B5EF4-FFF2-40B4-BE49-F238E27FC236}">
              <a16:creationId xmlns:a16="http://schemas.microsoft.com/office/drawing/2014/main" id="{60B7041B-D6CD-4A03-B52D-153370F309D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24" name="TextBox 2923">
          <a:extLst>
            <a:ext uri="{FF2B5EF4-FFF2-40B4-BE49-F238E27FC236}">
              <a16:creationId xmlns:a16="http://schemas.microsoft.com/office/drawing/2014/main" id="{4E5AD345-CEC7-4489-A10F-E9E335AB9C9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F7FEBDBA-AD2A-450E-9205-80C823A5F45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id="{6BC13C44-6D2D-4C50-BEF9-0BD2509DE6E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27" name="TextBox 2926">
          <a:extLst>
            <a:ext uri="{FF2B5EF4-FFF2-40B4-BE49-F238E27FC236}">
              <a16:creationId xmlns:a16="http://schemas.microsoft.com/office/drawing/2014/main" id="{4EC43B44-9E84-4AEB-BD16-C187980FF5A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id="{788D8F13-2307-4CE3-8FA1-7EB6EB666F1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29" name="TextBox 2928">
          <a:extLst>
            <a:ext uri="{FF2B5EF4-FFF2-40B4-BE49-F238E27FC236}">
              <a16:creationId xmlns:a16="http://schemas.microsoft.com/office/drawing/2014/main" id="{52D50677-72EE-4CB7-BF18-485F27F9B5C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30" name="TextBox 2929">
          <a:extLst>
            <a:ext uri="{FF2B5EF4-FFF2-40B4-BE49-F238E27FC236}">
              <a16:creationId xmlns:a16="http://schemas.microsoft.com/office/drawing/2014/main" id="{9BE04035-4866-4A8D-8933-D55AE8EBCA2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DA2570D5-5DDB-433F-9870-851E4F4D213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32" name="TextBox 2931">
          <a:extLst>
            <a:ext uri="{FF2B5EF4-FFF2-40B4-BE49-F238E27FC236}">
              <a16:creationId xmlns:a16="http://schemas.microsoft.com/office/drawing/2014/main" id="{2EB0CDE3-91E4-4E3B-82BB-C33BA440392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33" name="TextBox 2932">
          <a:extLst>
            <a:ext uri="{FF2B5EF4-FFF2-40B4-BE49-F238E27FC236}">
              <a16:creationId xmlns:a16="http://schemas.microsoft.com/office/drawing/2014/main" id="{B36B5B4F-E900-489E-8586-175963CB19A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id="{854D8C2A-CD05-4C5A-B882-ED24F17EB34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35" name="TextBox 2934">
          <a:extLst>
            <a:ext uri="{FF2B5EF4-FFF2-40B4-BE49-F238E27FC236}">
              <a16:creationId xmlns:a16="http://schemas.microsoft.com/office/drawing/2014/main" id="{2980AF31-2387-4E3B-BA9E-A855C72364B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36" name="TextBox 2935">
          <a:extLst>
            <a:ext uri="{FF2B5EF4-FFF2-40B4-BE49-F238E27FC236}">
              <a16:creationId xmlns:a16="http://schemas.microsoft.com/office/drawing/2014/main" id="{3ADB631A-1254-47F0-B5D0-BF1A4FC3825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id="{4D46E291-F8E1-417B-8D16-C32580C5D3F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38" name="TextBox 2937">
          <a:extLst>
            <a:ext uri="{FF2B5EF4-FFF2-40B4-BE49-F238E27FC236}">
              <a16:creationId xmlns:a16="http://schemas.microsoft.com/office/drawing/2014/main" id="{12407C6B-E27F-4D51-8726-CF8EFE7490E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39" name="TextBox 2938">
          <a:extLst>
            <a:ext uri="{FF2B5EF4-FFF2-40B4-BE49-F238E27FC236}">
              <a16:creationId xmlns:a16="http://schemas.microsoft.com/office/drawing/2014/main" id="{BB51D78F-7754-4C5F-A35D-AB34A422BF6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90A1A1FB-9012-48AE-B2A0-144E6B4299C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41" name="TextBox 2940">
          <a:extLst>
            <a:ext uri="{FF2B5EF4-FFF2-40B4-BE49-F238E27FC236}">
              <a16:creationId xmlns:a16="http://schemas.microsoft.com/office/drawing/2014/main" id="{9E223E74-53F6-4389-B9ED-99DDCD9B504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42" name="TextBox 2941">
          <a:extLst>
            <a:ext uri="{FF2B5EF4-FFF2-40B4-BE49-F238E27FC236}">
              <a16:creationId xmlns:a16="http://schemas.microsoft.com/office/drawing/2014/main" id="{4BBDAAA5-98A3-4AA0-8E93-A0B864A2B35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id="{36FED526-46CA-463C-8869-313CD79D5FC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44" name="TextBox 2943">
          <a:extLst>
            <a:ext uri="{FF2B5EF4-FFF2-40B4-BE49-F238E27FC236}">
              <a16:creationId xmlns:a16="http://schemas.microsoft.com/office/drawing/2014/main" id="{23AEC50E-3B9E-43EC-B7C3-389B4EB1505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45" name="TextBox 2944">
          <a:extLst>
            <a:ext uri="{FF2B5EF4-FFF2-40B4-BE49-F238E27FC236}">
              <a16:creationId xmlns:a16="http://schemas.microsoft.com/office/drawing/2014/main" id="{55A0D123-A389-4794-BDFD-87A1AC905A7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42C86593-74C9-40C9-9D40-A298698FD10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47" name="TextBox 2946">
          <a:extLst>
            <a:ext uri="{FF2B5EF4-FFF2-40B4-BE49-F238E27FC236}">
              <a16:creationId xmlns:a16="http://schemas.microsoft.com/office/drawing/2014/main" id="{FC40FAFF-E0B4-438D-9F0E-80C2B4D2C67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48" name="TextBox 2947">
          <a:extLst>
            <a:ext uri="{FF2B5EF4-FFF2-40B4-BE49-F238E27FC236}">
              <a16:creationId xmlns:a16="http://schemas.microsoft.com/office/drawing/2014/main" id="{78291367-AF09-4983-9472-A367582A428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id="{B9B456D6-468B-430E-BF61-529630F3E41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50" name="TextBox 2949">
          <a:extLst>
            <a:ext uri="{FF2B5EF4-FFF2-40B4-BE49-F238E27FC236}">
              <a16:creationId xmlns:a16="http://schemas.microsoft.com/office/drawing/2014/main" id="{9DAD5BCB-0D65-4DDF-8801-798FD378C14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id="{830E755A-48B9-4850-8700-F75A86A5119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id="{91A0E746-7E7A-4DFE-A076-18489BBD360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53" name="TextBox 2952">
          <a:extLst>
            <a:ext uri="{FF2B5EF4-FFF2-40B4-BE49-F238E27FC236}">
              <a16:creationId xmlns:a16="http://schemas.microsoft.com/office/drawing/2014/main" id="{D149168D-D302-4CD5-B075-E9E532354E0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54" name="TextBox 2953">
          <a:extLst>
            <a:ext uri="{FF2B5EF4-FFF2-40B4-BE49-F238E27FC236}">
              <a16:creationId xmlns:a16="http://schemas.microsoft.com/office/drawing/2014/main" id="{1BAFDCDE-7305-40F9-AC6B-375330AC104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21C3B68A-2E12-44C9-8D87-BA1194AC667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56" name="TextBox 2955">
          <a:extLst>
            <a:ext uri="{FF2B5EF4-FFF2-40B4-BE49-F238E27FC236}">
              <a16:creationId xmlns:a16="http://schemas.microsoft.com/office/drawing/2014/main" id="{4357063C-B1EE-4562-A2C9-EA243765272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57" name="TextBox 2956">
          <a:extLst>
            <a:ext uri="{FF2B5EF4-FFF2-40B4-BE49-F238E27FC236}">
              <a16:creationId xmlns:a16="http://schemas.microsoft.com/office/drawing/2014/main" id="{BC365B53-B2AC-4F98-9C73-29A65C74BEB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58" name="TextBox 2957">
          <a:extLst>
            <a:ext uri="{FF2B5EF4-FFF2-40B4-BE49-F238E27FC236}">
              <a16:creationId xmlns:a16="http://schemas.microsoft.com/office/drawing/2014/main" id="{0C4BF3CA-5904-49FE-9D28-1C2E20CFC31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59" name="TextBox 2958">
          <a:extLst>
            <a:ext uri="{FF2B5EF4-FFF2-40B4-BE49-F238E27FC236}">
              <a16:creationId xmlns:a16="http://schemas.microsoft.com/office/drawing/2014/main" id="{E14348F2-BD4E-412F-98E9-DAABAA2FCE0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60" name="TextBox 2959">
          <a:extLst>
            <a:ext uri="{FF2B5EF4-FFF2-40B4-BE49-F238E27FC236}">
              <a16:creationId xmlns:a16="http://schemas.microsoft.com/office/drawing/2014/main" id="{620C93F5-78D1-45CF-8405-44BA534AD6B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14FEA1E7-BE59-4B18-9E58-2529079CE3E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62" name="TextBox 2961">
          <a:extLst>
            <a:ext uri="{FF2B5EF4-FFF2-40B4-BE49-F238E27FC236}">
              <a16:creationId xmlns:a16="http://schemas.microsoft.com/office/drawing/2014/main" id="{51838B1E-AB20-4325-9416-B393C7AB41E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63" name="TextBox 2962">
          <a:extLst>
            <a:ext uri="{FF2B5EF4-FFF2-40B4-BE49-F238E27FC236}">
              <a16:creationId xmlns:a16="http://schemas.microsoft.com/office/drawing/2014/main" id="{B14E8121-E0A1-4171-8EC6-6A83B391AD9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id="{922327A6-6C9C-4ACC-A5E4-08DF4E4DCD5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65" name="TextBox 2964">
          <a:extLst>
            <a:ext uri="{FF2B5EF4-FFF2-40B4-BE49-F238E27FC236}">
              <a16:creationId xmlns:a16="http://schemas.microsoft.com/office/drawing/2014/main" id="{A137E3D8-1123-4687-B208-1989D5ECC5C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66" name="TextBox 2965">
          <a:extLst>
            <a:ext uri="{FF2B5EF4-FFF2-40B4-BE49-F238E27FC236}">
              <a16:creationId xmlns:a16="http://schemas.microsoft.com/office/drawing/2014/main" id="{9176E1EA-F5EC-45DE-8300-C25831454A6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id="{178CECFC-7649-48E7-9AD6-4477206745A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68" name="TextBox 2967">
          <a:extLst>
            <a:ext uri="{FF2B5EF4-FFF2-40B4-BE49-F238E27FC236}">
              <a16:creationId xmlns:a16="http://schemas.microsoft.com/office/drawing/2014/main" id="{E861810F-7A03-4832-BCBF-5F89CE971DB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69" name="TextBox 2968">
          <a:extLst>
            <a:ext uri="{FF2B5EF4-FFF2-40B4-BE49-F238E27FC236}">
              <a16:creationId xmlns:a16="http://schemas.microsoft.com/office/drawing/2014/main" id="{F994B543-D0D9-475E-8AD9-0D697CEB480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368279CB-0EF4-4FE1-8279-CB0D86354C6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71" name="TextBox 2970">
          <a:extLst>
            <a:ext uri="{FF2B5EF4-FFF2-40B4-BE49-F238E27FC236}">
              <a16:creationId xmlns:a16="http://schemas.microsoft.com/office/drawing/2014/main" id="{8BA8C237-FB74-426F-BBE5-02259F99644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72" name="TextBox 2971">
          <a:extLst>
            <a:ext uri="{FF2B5EF4-FFF2-40B4-BE49-F238E27FC236}">
              <a16:creationId xmlns:a16="http://schemas.microsoft.com/office/drawing/2014/main" id="{3D4C2178-ADA7-4A44-8AC8-E0435EC2F1C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id="{E3D8F305-571E-4F29-8067-29913E29288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74" name="TextBox 2973">
          <a:extLst>
            <a:ext uri="{FF2B5EF4-FFF2-40B4-BE49-F238E27FC236}">
              <a16:creationId xmlns:a16="http://schemas.microsoft.com/office/drawing/2014/main" id="{ECFB3595-657F-40F3-ABEC-6AE2DB6936A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75" name="TextBox 2974">
          <a:extLst>
            <a:ext uri="{FF2B5EF4-FFF2-40B4-BE49-F238E27FC236}">
              <a16:creationId xmlns:a16="http://schemas.microsoft.com/office/drawing/2014/main" id="{066F38B7-CDC2-4B87-8D72-1EE65F5DF98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E6F9596F-3AA8-4109-8E8D-3C51AE57B4C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77" name="TextBox 2976">
          <a:extLst>
            <a:ext uri="{FF2B5EF4-FFF2-40B4-BE49-F238E27FC236}">
              <a16:creationId xmlns:a16="http://schemas.microsoft.com/office/drawing/2014/main" id="{B51A1AD8-BC94-47F3-98AE-C804E1E0A62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78" name="TextBox 2977">
          <a:extLst>
            <a:ext uri="{FF2B5EF4-FFF2-40B4-BE49-F238E27FC236}">
              <a16:creationId xmlns:a16="http://schemas.microsoft.com/office/drawing/2014/main" id="{FBA38421-9D99-49A6-9EC8-FF48E90FD23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id="{0506B4F0-ABAF-4CEB-B2DA-E8062F97C61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80" name="TextBox 2979">
          <a:extLst>
            <a:ext uri="{FF2B5EF4-FFF2-40B4-BE49-F238E27FC236}">
              <a16:creationId xmlns:a16="http://schemas.microsoft.com/office/drawing/2014/main" id="{D5F5F08B-720B-41E4-8EB6-CE2F864CF7B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81" name="TextBox 2980">
          <a:extLst>
            <a:ext uri="{FF2B5EF4-FFF2-40B4-BE49-F238E27FC236}">
              <a16:creationId xmlns:a16="http://schemas.microsoft.com/office/drawing/2014/main" id="{1459FB6E-FF78-4156-B4BB-264F6250DC5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id="{1757D808-27A3-4A0B-86A8-16A3239C2479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83" name="TextBox 2982">
          <a:extLst>
            <a:ext uri="{FF2B5EF4-FFF2-40B4-BE49-F238E27FC236}">
              <a16:creationId xmlns:a16="http://schemas.microsoft.com/office/drawing/2014/main" id="{FC7F5DF5-A9FE-4ADB-AADB-211AA59E47E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84" name="TextBox 2983">
          <a:extLst>
            <a:ext uri="{FF2B5EF4-FFF2-40B4-BE49-F238E27FC236}">
              <a16:creationId xmlns:a16="http://schemas.microsoft.com/office/drawing/2014/main" id="{9F457210-5DA1-46D7-A89A-F4C7B2E6CEE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id="{59F5F54E-399E-4D3D-A38C-246E02502C1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id="{57332B71-D5CF-4A2B-BAFF-13A0D0AFBED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87" name="TextBox 2986">
          <a:extLst>
            <a:ext uri="{FF2B5EF4-FFF2-40B4-BE49-F238E27FC236}">
              <a16:creationId xmlns:a16="http://schemas.microsoft.com/office/drawing/2014/main" id="{D7649572-BE8B-4744-943F-2F42329CC04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id="{4F471D69-6812-45D5-AF94-875B996C686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89" name="TextBox 2988">
          <a:extLst>
            <a:ext uri="{FF2B5EF4-FFF2-40B4-BE49-F238E27FC236}">
              <a16:creationId xmlns:a16="http://schemas.microsoft.com/office/drawing/2014/main" id="{B7F8C097-BA8A-462C-950A-CD0252BF244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90" name="TextBox 2989">
          <a:extLst>
            <a:ext uri="{FF2B5EF4-FFF2-40B4-BE49-F238E27FC236}">
              <a16:creationId xmlns:a16="http://schemas.microsoft.com/office/drawing/2014/main" id="{9DF10D67-8865-41A1-91CB-251F1824F94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id="{D974B7E4-C510-4F4D-82B6-B71E024FCE5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92" name="TextBox 2991">
          <a:extLst>
            <a:ext uri="{FF2B5EF4-FFF2-40B4-BE49-F238E27FC236}">
              <a16:creationId xmlns:a16="http://schemas.microsoft.com/office/drawing/2014/main" id="{93012F2F-670D-42D1-B077-A9E353759E1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93" name="TextBox 2992">
          <a:extLst>
            <a:ext uri="{FF2B5EF4-FFF2-40B4-BE49-F238E27FC236}">
              <a16:creationId xmlns:a16="http://schemas.microsoft.com/office/drawing/2014/main" id="{4671CF81-0C07-413D-980F-C316F69B03A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id="{6CFC263C-C932-41A6-BDF0-0F0F7FD2261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id="{07BFD1C0-5A64-4536-9519-C2B54F3DA62C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id="{08F6A1B6-C81F-4F25-8307-2309B66451C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id="{F0D2F5CF-BDA8-46F9-B938-BEFDD4A949F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98" name="TextBox 2997">
          <a:extLst>
            <a:ext uri="{FF2B5EF4-FFF2-40B4-BE49-F238E27FC236}">
              <a16:creationId xmlns:a16="http://schemas.microsoft.com/office/drawing/2014/main" id="{37D1B317-764F-4676-9D61-477B459AD95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2999" name="TextBox 2998">
          <a:extLst>
            <a:ext uri="{FF2B5EF4-FFF2-40B4-BE49-F238E27FC236}">
              <a16:creationId xmlns:a16="http://schemas.microsoft.com/office/drawing/2014/main" id="{A60600AD-E694-40A6-885D-6CBE143E8D2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id="{4CF57F72-3279-4C0A-9B6D-3F24103978F4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id="{A0BEF4ED-47FC-48DE-945B-3E246A84FBB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02" name="TextBox 3001">
          <a:extLst>
            <a:ext uri="{FF2B5EF4-FFF2-40B4-BE49-F238E27FC236}">
              <a16:creationId xmlns:a16="http://schemas.microsoft.com/office/drawing/2014/main" id="{551642F9-B184-4A58-9749-DB616FEF023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id="{B96CAD4C-AE62-46E6-9CD5-51409E53E72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04" name="TextBox 3003">
          <a:extLst>
            <a:ext uri="{FF2B5EF4-FFF2-40B4-BE49-F238E27FC236}">
              <a16:creationId xmlns:a16="http://schemas.microsoft.com/office/drawing/2014/main" id="{A6B9BB21-310C-4D45-A442-C35B644AA84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05" name="TextBox 3004">
          <a:extLst>
            <a:ext uri="{FF2B5EF4-FFF2-40B4-BE49-F238E27FC236}">
              <a16:creationId xmlns:a16="http://schemas.microsoft.com/office/drawing/2014/main" id="{B6FFEAED-5535-40AB-A214-DF2E611CE6A8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id="{B32C9125-8CBB-4FA4-8B0A-2C8513E47520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07" name="TextBox 3006">
          <a:extLst>
            <a:ext uri="{FF2B5EF4-FFF2-40B4-BE49-F238E27FC236}">
              <a16:creationId xmlns:a16="http://schemas.microsoft.com/office/drawing/2014/main" id="{C3AEC40F-00D0-4883-B937-7232CB0FF4C5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08" name="TextBox 3007">
          <a:extLst>
            <a:ext uri="{FF2B5EF4-FFF2-40B4-BE49-F238E27FC236}">
              <a16:creationId xmlns:a16="http://schemas.microsoft.com/office/drawing/2014/main" id="{0ABB17F6-65AF-4D7A-92E8-4AE66CB6528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id="{FD07B891-0BA9-4F99-A757-895BA13FADD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id="{C0C179D2-99F4-460E-859D-3FF3F39575E6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11" name="TextBox 3010">
          <a:extLst>
            <a:ext uri="{FF2B5EF4-FFF2-40B4-BE49-F238E27FC236}">
              <a16:creationId xmlns:a16="http://schemas.microsoft.com/office/drawing/2014/main" id="{244DAEB1-A279-40FF-94B3-4F98558CCAA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id="{71CA7039-BF4A-46D8-BC61-046D60149083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13" name="TextBox 3012">
          <a:extLst>
            <a:ext uri="{FF2B5EF4-FFF2-40B4-BE49-F238E27FC236}">
              <a16:creationId xmlns:a16="http://schemas.microsoft.com/office/drawing/2014/main" id="{BD0A303D-98A9-4210-B334-31372E1D71F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14" name="TextBox 3013">
          <a:extLst>
            <a:ext uri="{FF2B5EF4-FFF2-40B4-BE49-F238E27FC236}">
              <a16:creationId xmlns:a16="http://schemas.microsoft.com/office/drawing/2014/main" id="{72CA9928-73EB-4697-A234-0872BA8BBD0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id="{42798F56-C63F-4E07-84DF-B037EC76D69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id="{13AB8EEE-7216-4AD1-9B70-9DCFFA8CD3FF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17" name="TextBox 3016">
          <a:extLst>
            <a:ext uri="{FF2B5EF4-FFF2-40B4-BE49-F238E27FC236}">
              <a16:creationId xmlns:a16="http://schemas.microsoft.com/office/drawing/2014/main" id="{E974F48A-AB73-43E2-B0FB-E0CDBABE77C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id="{C4DAB0F3-D5B3-4E08-BD35-736A2BE822E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id="{D308ED84-30BB-40BB-A6FA-3D8804320F7D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20" name="TextBox 3019">
          <a:extLst>
            <a:ext uri="{FF2B5EF4-FFF2-40B4-BE49-F238E27FC236}">
              <a16:creationId xmlns:a16="http://schemas.microsoft.com/office/drawing/2014/main" id="{8BA8BF54-8733-41FF-A40C-C5F41D933D12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id="{32DA60F7-3C7A-4290-BAD0-70BA5671AEC7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id="{ECEC5A9E-B210-415F-8316-1BDE2113E62B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23" name="TextBox 3022">
          <a:extLst>
            <a:ext uri="{FF2B5EF4-FFF2-40B4-BE49-F238E27FC236}">
              <a16:creationId xmlns:a16="http://schemas.microsoft.com/office/drawing/2014/main" id="{63D77A7C-4B29-445D-B021-21D429D49D2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id="{22DB02D0-8E4E-4E4E-A8B6-58120E98C0EE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id="{46C48AA8-427E-4D6C-BA18-BAE7775A128A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65" cy="172227"/>
    <xdr:sp macro="" textlink="">
      <xdr:nvSpPr>
        <xdr:cNvPr id="3026" name="TextBox 3025">
          <a:extLst>
            <a:ext uri="{FF2B5EF4-FFF2-40B4-BE49-F238E27FC236}">
              <a16:creationId xmlns:a16="http://schemas.microsoft.com/office/drawing/2014/main" id="{38D7B756-2B7F-47A5-BBED-FDBD7972E871}"/>
            </a:ext>
          </a:extLst>
        </xdr:cNvPr>
        <xdr:cNvSpPr txBox="1"/>
      </xdr:nvSpPr>
      <xdr:spPr>
        <a:xfrm>
          <a:off x="243840" y="3916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id="{7E7C0C47-EBAA-4655-A986-D7BA0AFC39A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28" name="TextBox 3027">
          <a:extLst>
            <a:ext uri="{FF2B5EF4-FFF2-40B4-BE49-F238E27FC236}">
              <a16:creationId xmlns:a16="http://schemas.microsoft.com/office/drawing/2014/main" id="{6ABE847C-607C-4693-9E2B-C20C84D947D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29" name="TextBox 3028">
          <a:extLst>
            <a:ext uri="{FF2B5EF4-FFF2-40B4-BE49-F238E27FC236}">
              <a16:creationId xmlns:a16="http://schemas.microsoft.com/office/drawing/2014/main" id="{6A0DD331-CB62-4F9D-BA6D-6E3E44D5361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id="{86794F92-3563-417B-BD23-49EE976F069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id="{91B3C5D6-AB96-4B6E-B2C3-2892D57EC5F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32" name="TextBox 3031">
          <a:extLst>
            <a:ext uri="{FF2B5EF4-FFF2-40B4-BE49-F238E27FC236}">
              <a16:creationId xmlns:a16="http://schemas.microsoft.com/office/drawing/2014/main" id="{CD7CAA8F-2DD3-4694-9A66-6526515C08E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id="{93CDF4E7-8098-420D-A315-ECC0A99AC75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34" name="TextBox 3033">
          <a:extLst>
            <a:ext uri="{FF2B5EF4-FFF2-40B4-BE49-F238E27FC236}">
              <a16:creationId xmlns:a16="http://schemas.microsoft.com/office/drawing/2014/main" id="{7577E56D-76ED-4182-B6DA-7B7DA9964CB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id="{2964429F-1644-45D1-AB6D-C1A898B20F9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id="{D9B9D5E2-3CE8-4BCB-855C-ECA5500EBA4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37" name="TextBox 3036">
          <a:extLst>
            <a:ext uri="{FF2B5EF4-FFF2-40B4-BE49-F238E27FC236}">
              <a16:creationId xmlns:a16="http://schemas.microsoft.com/office/drawing/2014/main" id="{0DA5AA6F-C861-4144-8DAD-FB01D39F5F7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id="{98130813-6BD6-44BE-A1FA-F6D055D4C1B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id="{B5F42BA2-2A40-4975-9D03-8C9411C3F71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40" name="TextBox 3039">
          <a:extLst>
            <a:ext uri="{FF2B5EF4-FFF2-40B4-BE49-F238E27FC236}">
              <a16:creationId xmlns:a16="http://schemas.microsoft.com/office/drawing/2014/main" id="{78413219-193D-4A03-9DD7-28D99C4D448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id="{FB018363-C6BC-46CB-A651-91272AAB444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id="{0E2982C1-8B97-4CD4-BE8E-9B7BA60715C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43" name="TextBox 3042">
          <a:extLst>
            <a:ext uri="{FF2B5EF4-FFF2-40B4-BE49-F238E27FC236}">
              <a16:creationId xmlns:a16="http://schemas.microsoft.com/office/drawing/2014/main" id="{966EC24A-CDBF-4CAE-A1E4-7B06F4AD0C7D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44" name="TextBox 3043">
          <a:extLst>
            <a:ext uri="{FF2B5EF4-FFF2-40B4-BE49-F238E27FC236}">
              <a16:creationId xmlns:a16="http://schemas.microsoft.com/office/drawing/2014/main" id="{6D28F051-E772-4E42-B252-1AE6C8265DC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id="{090305DA-97FF-4AEA-97D3-4A02DFE6B69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46" name="TextBox 3045">
          <a:extLst>
            <a:ext uri="{FF2B5EF4-FFF2-40B4-BE49-F238E27FC236}">
              <a16:creationId xmlns:a16="http://schemas.microsoft.com/office/drawing/2014/main" id="{D285B8D3-620B-4973-BF37-759B37939A1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47" name="TextBox 3046">
          <a:extLst>
            <a:ext uri="{FF2B5EF4-FFF2-40B4-BE49-F238E27FC236}">
              <a16:creationId xmlns:a16="http://schemas.microsoft.com/office/drawing/2014/main" id="{E5BF392E-9CCA-41B1-AEDE-1333FDF8D77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id="{2DCDF7B6-E34F-423A-867C-57E196C6359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49" name="TextBox 3048">
          <a:extLst>
            <a:ext uri="{FF2B5EF4-FFF2-40B4-BE49-F238E27FC236}">
              <a16:creationId xmlns:a16="http://schemas.microsoft.com/office/drawing/2014/main" id="{88528E1E-089D-47DD-B4BA-EF246EEBD8F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50" name="TextBox 3049">
          <a:extLst>
            <a:ext uri="{FF2B5EF4-FFF2-40B4-BE49-F238E27FC236}">
              <a16:creationId xmlns:a16="http://schemas.microsoft.com/office/drawing/2014/main" id="{CE51AFD6-4B5E-4670-A4F1-67F0B5C347A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51" name="TextBox 3050">
          <a:extLst>
            <a:ext uri="{FF2B5EF4-FFF2-40B4-BE49-F238E27FC236}">
              <a16:creationId xmlns:a16="http://schemas.microsoft.com/office/drawing/2014/main" id="{7028AFD9-0ED8-4080-9AB1-D7DE2467BB6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52" name="TextBox 3051">
          <a:extLst>
            <a:ext uri="{FF2B5EF4-FFF2-40B4-BE49-F238E27FC236}">
              <a16:creationId xmlns:a16="http://schemas.microsoft.com/office/drawing/2014/main" id="{D7FAE255-27FD-481D-9456-576DF2A0225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53" name="TextBox 3052">
          <a:extLst>
            <a:ext uri="{FF2B5EF4-FFF2-40B4-BE49-F238E27FC236}">
              <a16:creationId xmlns:a16="http://schemas.microsoft.com/office/drawing/2014/main" id="{486C5D97-26D9-439A-ADA2-A6AB3042098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id="{B526CEB2-3241-4375-A0AD-167A0A300C0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55" name="TextBox 3054">
          <a:extLst>
            <a:ext uri="{FF2B5EF4-FFF2-40B4-BE49-F238E27FC236}">
              <a16:creationId xmlns:a16="http://schemas.microsoft.com/office/drawing/2014/main" id="{C8513779-796D-4C3D-ACAD-842EC8794E5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56" name="TextBox 3055">
          <a:extLst>
            <a:ext uri="{FF2B5EF4-FFF2-40B4-BE49-F238E27FC236}">
              <a16:creationId xmlns:a16="http://schemas.microsoft.com/office/drawing/2014/main" id="{9C59CCB2-F6B7-4D97-9CE7-50816F8BAA8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57" name="TextBox 3056">
          <a:extLst>
            <a:ext uri="{FF2B5EF4-FFF2-40B4-BE49-F238E27FC236}">
              <a16:creationId xmlns:a16="http://schemas.microsoft.com/office/drawing/2014/main" id="{8E1E6790-B762-4DA8-87D7-7EC284D9C25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58" name="TextBox 3057">
          <a:extLst>
            <a:ext uri="{FF2B5EF4-FFF2-40B4-BE49-F238E27FC236}">
              <a16:creationId xmlns:a16="http://schemas.microsoft.com/office/drawing/2014/main" id="{012D17B5-ABCC-417A-873A-66605678AD3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59" name="TextBox 3058">
          <a:extLst>
            <a:ext uri="{FF2B5EF4-FFF2-40B4-BE49-F238E27FC236}">
              <a16:creationId xmlns:a16="http://schemas.microsoft.com/office/drawing/2014/main" id="{CA424FCD-26EC-4D8A-A6C7-008B4543955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id="{7D4A61A2-5BC2-4E91-A331-8C6FA3DC929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61" name="TextBox 3060">
          <a:extLst>
            <a:ext uri="{FF2B5EF4-FFF2-40B4-BE49-F238E27FC236}">
              <a16:creationId xmlns:a16="http://schemas.microsoft.com/office/drawing/2014/main" id="{388D91DF-2E26-487D-93C5-F32F0D9381A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62" name="TextBox 3061">
          <a:extLst>
            <a:ext uri="{FF2B5EF4-FFF2-40B4-BE49-F238E27FC236}">
              <a16:creationId xmlns:a16="http://schemas.microsoft.com/office/drawing/2014/main" id="{60AAC8A9-51E8-4107-AF8F-990FDF7D24C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63" name="TextBox 3062">
          <a:extLst>
            <a:ext uri="{FF2B5EF4-FFF2-40B4-BE49-F238E27FC236}">
              <a16:creationId xmlns:a16="http://schemas.microsoft.com/office/drawing/2014/main" id="{841DAC4B-3074-4BBB-8B71-655FD196919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64" name="TextBox 3063">
          <a:extLst>
            <a:ext uri="{FF2B5EF4-FFF2-40B4-BE49-F238E27FC236}">
              <a16:creationId xmlns:a16="http://schemas.microsoft.com/office/drawing/2014/main" id="{734A97FF-C2F8-4C90-8752-458D7713B79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id="{8F378F67-2B33-40DE-BAC1-D3DCD45A995D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id="{EA3D07B4-AF67-42F4-B3EC-7379BFA1AC3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67" name="TextBox 3066">
          <a:extLst>
            <a:ext uri="{FF2B5EF4-FFF2-40B4-BE49-F238E27FC236}">
              <a16:creationId xmlns:a16="http://schemas.microsoft.com/office/drawing/2014/main" id="{0219722E-D741-4175-8675-E242826CDD8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68" name="TextBox 3067">
          <a:extLst>
            <a:ext uri="{FF2B5EF4-FFF2-40B4-BE49-F238E27FC236}">
              <a16:creationId xmlns:a16="http://schemas.microsoft.com/office/drawing/2014/main" id="{A236DDB9-D6AF-4CF7-A4C4-4DC7687CF2D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69" name="TextBox 3068">
          <a:extLst>
            <a:ext uri="{FF2B5EF4-FFF2-40B4-BE49-F238E27FC236}">
              <a16:creationId xmlns:a16="http://schemas.microsoft.com/office/drawing/2014/main" id="{FFA637F4-2FEB-4B60-B0DC-29B38C2E98C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70" name="TextBox 3069">
          <a:extLst>
            <a:ext uri="{FF2B5EF4-FFF2-40B4-BE49-F238E27FC236}">
              <a16:creationId xmlns:a16="http://schemas.microsoft.com/office/drawing/2014/main" id="{7725F821-78ED-4B79-B4D5-927AFDDB894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71" name="TextBox 3070">
          <a:extLst>
            <a:ext uri="{FF2B5EF4-FFF2-40B4-BE49-F238E27FC236}">
              <a16:creationId xmlns:a16="http://schemas.microsoft.com/office/drawing/2014/main" id="{8C455538-D566-4D8E-970A-C12FD2F6650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72" name="TextBox 3071">
          <a:extLst>
            <a:ext uri="{FF2B5EF4-FFF2-40B4-BE49-F238E27FC236}">
              <a16:creationId xmlns:a16="http://schemas.microsoft.com/office/drawing/2014/main" id="{57E90DDA-3102-4646-9AB2-634327D3C71D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73" name="TextBox 3072">
          <a:extLst>
            <a:ext uri="{FF2B5EF4-FFF2-40B4-BE49-F238E27FC236}">
              <a16:creationId xmlns:a16="http://schemas.microsoft.com/office/drawing/2014/main" id="{04AFCCE5-CC98-4BA2-A689-5A0791C4DE1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74" name="TextBox 3073">
          <a:extLst>
            <a:ext uri="{FF2B5EF4-FFF2-40B4-BE49-F238E27FC236}">
              <a16:creationId xmlns:a16="http://schemas.microsoft.com/office/drawing/2014/main" id="{9EE0989B-7AB2-4BBB-951E-05C546FD1C9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75" name="TextBox 3074">
          <a:extLst>
            <a:ext uri="{FF2B5EF4-FFF2-40B4-BE49-F238E27FC236}">
              <a16:creationId xmlns:a16="http://schemas.microsoft.com/office/drawing/2014/main" id="{65B29290-4E94-4159-BA36-07391056A54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76" name="TextBox 3075">
          <a:extLst>
            <a:ext uri="{FF2B5EF4-FFF2-40B4-BE49-F238E27FC236}">
              <a16:creationId xmlns:a16="http://schemas.microsoft.com/office/drawing/2014/main" id="{FBB02166-EA2C-49EA-BD20-5678A10E5B7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77" name="TextBox 3076">
          <a:extLst>
            <a:ext uri="{FF2B5EF4-FFF2-40B4-BE49-F238E27FC236}">
              <a16:creationId xmlns:a16="http://schemas.microsoft.com/office/drawing/2014/main" id="{160E042F-BCC2-4AAA-87F3-A2D3469647D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id="{C19BCFE6-461B-4AB1-8D3A-89AF3CEBF2C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79" name="TextBox 3078">
          <a:extLst>
            <a:ext uri="{FF2B5EF4-FFF2-40B4-BE49-F238E27FC236}">
              <a16:creationId xmlns:a16="http://schemas.microsoft.com/office/drawing/2014/main" id="{355DD62B-767A-49E4-AB64-CAF2793D4BE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id="{7F825382-1CF6-489C-B54E-B8327422631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id="{17C3C9E5-EBA4-47D3-8416-5779E0AD958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82" name="TextBox 3081">
          <a:extLst>
            <a:ext uri="{FF2B5EF4-FFF2-40B4-BE49-F238E27FC236}">
              <a16:creationId xmlns:a16="http://schemas.microsoft.com/office/drawing/2014/main" id="{E1DC14FA-C155-4CF3-B760-8D8CE69D2FD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83" name="TextBox 3082">
          <a:extLst>
            <a:ext uri="{FF2B5EF4-FFF2-40B4-BE49-F238E27FC236}">
              <a16:creationId xmlns:a16="http://schemas.microsoft.com/office/drawing/2014/main" id="{14F7CC8F-B790-4694-A991-8C100A5AD72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id="{D4D1867D-8964-4D00-9742-BEC12A38845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85" name="TextBox 3084">
          <a:extLst>
            <a:ext uri="{FF2B5EF4-FFF2-40B4-BE49-F238E27FC236}">
              <a16:creationId xmlns:a16="http://schemas.microsoft.com/office/drawing/2014/main" id="{6D9197EA-39FD-4D09-84F8-A8B5386BB28D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86" name="TextBox 3085">
          <a:extLst>
            <a:ext uri="{FF2B5EF4-FFF2-40B4-BE49-F238E27FC236}">
              <a16:creationId xmlns:a16="http://schemas.microsoft.com/office/drawing/2014/main" id="{F1C55463-C113-4E95-9343-92B94E87557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id="{7D9574D1-1D2B-4999-BE2A-23388267093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88" name="TextBox 3087">
          <a:extLst>
            <a:ext uri="{FF2B5EF4-FFF2-40B4-BE49-F238E27FC236}">
              <a16:creationId xmlns:a16="http://schemas.microsoft.com/office/drawing/2014/main" id="{81C1F9F2-360A-471C-8DB1-CC6A40755A4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89" name="TextBox 3088">
          <a:extLst>
            <a:ext uri="{FF2B5EF4-FFF2-40B4-BE49-F238E27FC236}">
              <a16:creationId xmlns:a16="http://schemas.microsoft.com/office/drawing/2014/main" id="{E7B29200-D807-47F2-831E-9539A940AF9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id="{7CFBF55D-3554-473D-B4B6-DFD3F59F3B9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91" name="TextBox 3090">
          <a:extLst>
            <a:ext uri="{FF2B5EF4-FFF2-40B4-BE49-F238E27FC236}">
              <a16:creationId xmlns:a16="http://schemas.microsoft.com/office/drawing/2014/main" id="{AABA5DB8-CF02-4DCF-811A-024E823BF6C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92" name="TextBox 3091">
          <a:extLst>
            <a:ext uri="{FF2B5EF4-FFF2-40B4-BE49-F238E27FC236}">
              <a16:creationId xmlns:a16="http://schemas.microsoft.com/office/drawing/2014/main" id="{1043B937-1C8E-4E44-86A0-638FFDF93E7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id="{CC495532-2015-4BEF-8312-D753E8DEE83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94" name="TextBox 3093">
          <a:extLst>
            <a:ext uri="{FF2B5EF4-FFF2-40B4-BE49-F238E27FC236}">
              <a16:creationId xmlns:a16="http://schemas.microsoft.com/office/drawing/2014/main" id="{802CCD53-919A-4FD2-B96E-456AEC85EE3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95" name="TextBox 3094">
          <a:extLst>
            <a:ext uri="{FF2B5EF4-FFF2-40B4-BE49-F238E27FC236}">
              <a16:creationId xmlns:a16="http://schemas.microsoft.com/office/drawing/2014/main" id="{9586A5BF-F629-42CA-9EB9-2A2326D9BE4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id="{1203D785-8774-4B76-A0A2-3D14F272E01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97" name="TextBox 3096">
          <a:extLst>
            <a:ext uri="{FF2B5EF4-FFF2-40B4-BE49-F238E27FC236}">
              <a16:creationId xmlns:a16="http://schemas.microsoft.com/office/drawing/2014/main" id="{0FEC63BF-7AC7-4E73-A0DC-143601A1AF0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98" name="TextBox 3097">
          <a:extLst>
            <a:ext uri="{FF2B5EF4-FFF2-40B4-BE49-F238E27FC236}">
              <a16:creationId xmlns:a16="http://schemas.microsoft.com/office/drawing/2014/main" id="{21DB6C62-FC3A-46E8-9050-6CFE301D701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id="{65F72D34-20E8-4E0A-81B3-3C935A16BC8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00" name="TextBox 3099">
          <a:extLst>
            <a:ext uri="{FF2B5EF4-FFF2-40B4-BE49-F238E27FC236}">
              <a16:creationId xmlns:a16="http://schemas.microsoft.com/office/drawing/2014/main" id="{9A3080CC-7364-4A86-8AD3-3804BCF5BE0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01" name="TextBox 3100">
          <a:extLst>
            <a:ext uri="{FF2B5EF4-FFF2-40B4-BE49-F238E27FC236}">
              <a16:creationId xmlns:a16="http://schemas.microsoft.com/office/drawing/2014/main" id="{A19B4942-E1F4-44C4-ABB0-CFCA17E9D02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id="{BABBFBFB-01FA-43CB-93E4-3491710C183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03" name="TextBox 3102">
          <a:extLst>
            <a:ext uri="{FF2B5EF4-FFF2-40B4-BE49-F238E27FC236}">
              <a16:creationId xmlns:a16="http://schemas.microsoft.com/office/drawing/2014/main" id="{CA9ABE6D-C11D-447A-9B70-5046F888336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04" name="TextBox 3103">
          <a:extLst>
            <a:ext uri="{FF2B5EF4-FFF2-40B4-BE49-F238E27FC236}">
              <a16:creationId xmlns:a16="http://schemas.microsoft.com/office/drawing/2014/main" id="{10F80BAD-20B6-46D9-856B-2660D727290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id="{0C9DFD50-1AB8-4185-B250-AC49450F961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06" name="TextBox 3105">
          <a:extLst>
            <a:ext uri="{FF2B5EF4-FFF2-40B4-BE49-F238E27FC236}">
              <a16:creationId xmlns:a16="http://schemas.microsoft.com/office/drawing/2014/main" id="{716038EE-DE10-4041-952F-4935A7300A7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07" name="TextBox 3106">
          <a:extLst>
            <a:ext uri="{FF2B5EF4-FFF2-40B4-BE49-F238E27FC236}">
              <a16:creationId xmlns:a16="http://schemas.microsoft.com/office/drawing/2014/main" id="{E8A010AB-3B81-449D-AB10-D7F564E88BA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id="{41EFB338-0245-43FB-9627-CEB11F62DAD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09" name="TextBox 3108">
          <a:extLst>
            <a:ext uri="{FF2B5EF4-FFF2-40B4-BE49-F238E27FC236}">
              <a16:creationId xmlns:a16="http://schemas.microsoft.com/office/drawing/2014/main" id="{7DB6A3C8-BC62-4363-A2E1-47C9733612C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10" name="TextBox 3109">
          <a:extLst>
            <a:ext uri="{FF2B5EF4-FFF2-40B4-BE49-F238E27FC236}">
              <a16:creationId xmlns:a16="http://schemas.microsoft.com/office/drawing/2014/main" id="{97E19DE5-B3CD-4710-BA83-9E29AFA242E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id="{656AF728-4D8A-4A50-A4A0-3B0F50EF936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12" name="TextBox 3111">
          <a:extLst>
            <a:ext uri="{FF2B5EF4-FFF2-40B4-BE49-F238E27FC236}">
              <a16:creationId xmlns:a16="http://schemas.microsoft.com/office/drawing/2014/main" id="{F32098B4-DEA1-43EE-AB7E-47FDF082757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13" name="TextBox 3112">
          <a:extLst>
            <a:ext uri="{FF2B5EF4-FFF2-40B4-BE49-F238E27FC236}">
              <a16:creationId xmlns:a16="http://schemas.microsoft.com/office/drawing/2014/main" id="{6CEEE034-825F-4D37-B864-217A2C38AA5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id="{C49C6FF8-DA83-4BB2-B4FF-A261239D927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15" name="TextBox 3114">
          <a:extLst>
            <a:ext uri="{FF2B5EF4-FFF2-40B4-BE49-F238E27FC236}">
              <a16:creationId xmlns:a16="http://schemas.microsoft.com/office/drawing/2014/main" id="{692BB835-7F41-4F56-B832-146193A991F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id="{64D5D009-1366-48AB-8168-2B09E85215E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id="{170822CF-FE19-4C5A-B258-0128212A856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18" name="TextBox 3117">
          <a:extLst>
            <a:ext uri="{FF2B5EF4-FFF2-40B4-BE49-F238E27FC236}">
              <a16:creationId xmlns:a16="http://schemas.microsoft.com/office/drawing/2014/main" id="{1953EE27-221F-4DFA-BE15-1EE3D5F50E8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id="{925ADC9D-0AA4-4CA6-93B7-3FC5C7F78EA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id="{2C7F6127-59D8-4729-A83E-19CB391C565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21" name="TextBox 3120">
          <a:extLst>
            <a:ext uri="{FF2B5EF4-FFF2-40B4-BE49-F238E27FC236}">
              <a16:creationId xmlns:a16="http://schemas.microsoft.com/office/drawing/2014/main" id="{51703725-CAAE-4919-A662-AB0984D405F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22" name="TextBox 3121">
          <a:extLst>
            <a:ext uri="{FF2B5EF4-FFF2-40B4-BE49-F238E27FC236}">
              <a16:creationId xmlns:a16="http://schemas.microsoft.com/office/drawing/2014/main" id="{66D3F390-C6BD-414D-96EA-434280FB376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id="{0C6476C2-8C3D-4003-BBFC-89B8E873184D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24" name="TextBox 3123">
          <a:extLst>
            <a:ext uri="{FF2B5EF4-FFF2-40B4-BE49-F238E27FC236}">
              <a16:creationId xmlns:a16="http://schemas.microsoft.com/office/drawing/2014/main" id="{192900A6-7F6B-409C-9618-052F107CCF5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id="{DD8AF79B-A84E-431A-8132-3A58E7D6AA1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id="{EB727B7E-2174-486E-844D-392083F47B2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27" name="TextBox 3126">
          <a:extLst>
            <a:ext uri="{FF2B5EF4-FFF2-40B4-BE49-F238E27FC236}">
              <a16:creationId xmlns:a16="http://schemas.microsoft.com/office/drawing/2014/main" id="{DC38FBF8-A610-4CE3-9CF7-3688F87B181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id="{A7F5660C-73C4-4589-B275-9B2297C0A2A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29" name="TextBox 3128">
          <a:extLst>
            <a:ext uri="{FF2B5EF4-FFF2-40B4-BE49-F238E27FC236}">
              <a16:creationId xmlns:a16="http://schemas.microsoft.com/office/drawing/2014/main" id="{0C4B2973-AB7F-4FE1-A7FF-F152860CD4A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30" name="TextBox 3129">
          <a:extLst>
            <a:ext uri="{FF2B5EF4-FFF2-40B4-BE49-F238E27FC236}">
              <a16:creationId xmlns:a16="http://schemas.microsoft.com/office/drawing/2014/main" id="{EBBBF7A1-AC42-4A5D-9904-B0E1A1619C1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id="{DBFE879C-45B1-4EEC-80AC-D499FCDCCEF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32" name="TextBox 3131">
          <a:extLst>
            <a:ext uri="{FF2B5EF4-FFF2-40B4-BE49-F238E27FC236}">
              <a16:creationId xmlns:a16="http://schemas.microsoft.com/office/drawing/2014/main" id="{D191943C-AE05-42E5-AE95-F01F8E20CEE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33" name="TextBox 3132">
          <a:extLst>
            <a:ext uri="{FF2B5EF4-FFF2-40B4-BE49-F238E27FC236}">
              <a16:creationId xmlns:a16="http://schemas.microsoft.com/office/drawing/2014/main" id="{2DE4E30D-129A-4EED-A337-E5C243B69B3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34" name="TextBox 3133">
          <a:extLst>
            <a:ext uri="{FF2B5EF4-FFF2-40B4-BE49-F238E27FC236}">
              <a16:creationId xmlns:a16="http://schemas.microsoft.com/office/drawing/2014/main" id="{98110562-2A46-4C45-B749-9EC6F453D21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id="{F01F664B-646C-4774-978D-5596FD95B4E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36" name="TextBox 3135">
          <a:extLst>
            <a:ext uri="{FF2B5EF4-FFF2-40B4-BE49-F238E27FC236}">
              <a16:creationId xmlns:a16="http://schemas.microsoft.com/office/drawing/2014/main" id="{31DFE55F-D3C5-48C5-8E3C-2815C30C3A7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37" name="TextBox 3136">
          <a:extLst>
            <a:ext uri="{FF2B5EF4-FFF2-40B4-BE49-F238E27FC236}">
              <a16:creationId xmlns:a16="http://schemas.microsoft.com/office/drawing/2014/main" id="{48F3B040-3BCE-4805-8A51-65551DE3027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id="{231D6335-F9ED-4B7A-9158-4B4625DBDF8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39" name="TextBox 3138">
          <a:extLst>
            <a:ext uri="{FF2B5EF4-FFF2-40B4-BE49-F238E27FC236}">
              <a16:creationId xmlns:a16="http://schemas.microsoft.com/office/drawing/2014/main" id="{3EB499DD-3755-4FD0-ABA3-FCD35BB1792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40" name="TextBox 3139">
          <a:extLst>
            <a:ext uri="{FF2B5EF4-FFF2-40B4-BE49-F238E27FC236}">
              <a16:creationId xmlns:a16="http://schemas.microsoft.com/office/drawing/2014/main" id="{E3D4110D-343B-4663-9848-6E4531B918F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id="{C519D6AE-7D44-4E33-A288-2DD3B667927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42" name="TextBox 3141">
          <a:extLst>
            <a:ext uri="{FF2B5EF4-FFF2-40B4-BE49-F238E27FC236}">
              <a16:creationId xmlns:a16="http://schemas.microsoft.com/office/drawing/2014/main" id="{4B6738F6-DD72-4BA4-9139-3E649D09072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43" name="TextBox 3142">
          <a:extLst>
            <a:ext uri="{FF2B5EF4-FFF2-40B4-BE49-F238E27FC236}">
              <a16:creationId xmlns:a16="http://schemas.microsoft.com/office/drawing/2014/main" id="{169700F1-7511-44FD-9BDA-92A18F948EA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id="{E39C52A4-9138-4DEA-A048-43A51C9E3EC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45" name="TextBox 3144">
          <a:extLst>
            <a:ext uri="{FF2B5EF4-FFF2-40B4-BE49-F238E27FC236}">
              <a16:creationId xmlns:a16="http://schemas.microsoft.com/office/drawing/2014/main" id="{4F30C633-6FBF-4196-83D0-5ECF1239F89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id="{D8C5A591-4432-493E-8D61-E7362F551B1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47" name="TextBox 3146">
          <a:extLst>
            <a:ext uri="{FF2B5EF4-FFF2-40B4-BE49-F238E27FC236}">
              <a16:creationId xmlns:a16="http://schemas.microsoft.com/office/drawing/2014/main" id="{F9DB64E1-80E8-4066-932A-4A67331F9D0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48" name="TextBox 3147">
          <a:extLst>
            <a:ext uri="{FF2B5EF4-FFF2-40B4-BE49-F238E27FC236}">
              <a16:creationId xmlns:a16="http://schemas.microsoft.com/office/drawing/2014/main" id="{C62F0A17-D5FA-4D9C-8F6A-FDA47ADB60A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id="{81B0FDD5-9CF3-439B-8F86-A79B93579BE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id="{8E7E6933-5B85-4021-BBFF-4105FB9C54A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51" name="TextBox 3150">
          <a:extLst>
            <a:ext uri="{FF2B5EF4-FFF2-40B4-BE49-F238E27FC236}">
              <a16:creationId xmlns:a16="http://schemas.microsoft.com/office/drawing/2014/main" id="{F072B1BD-383B-4284-887F-4EDD9888D44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52" name="TextBox 3151">
          <a:extLst>
            <a:ext uri="{FF2B5EF4-FFF2-40B4-BE49-F238E27FC236}">
              <a16:creationId xmlns:a16="http://schemas.microsoft.com/office/drawing/2014/main" id="{75053609-3714-4E41-917C-DFDFE378CE8D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id="{F941291C-28C9-4864-B523-A7FD67825DF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54" name="TextBox 3153">
          <a:extLst>
            <a:ext uri="{FF2B5EF4-FFF2-40B4-BE49-F238E27FC236}">
              <a16:creationId xmlns:a16="http://schemas.microsoft.com/office/drawing/2014/main" id="{1F3BB834-8669-44F6-95C9-8C264B6D8F9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id="{0E29E72E-5614-4D37-979C-9085530DEF4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56" name="TextBox 3155">
          <a:extLst>
            <a:ext uri="{FF2B5EF4-FFF2-40B4-BE49-F238E27FC236}">
              <a16:creationId xmlns:a16="http://schemas.microsoft.com/office/drawing/2014/main" id="{1B1E5F90-845B-4F18-A121-E6F03C787C7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57" name="TextBox 3156">
          <a:extLst>
            <a:ext uri="{FF2B5EF4-FFF2-40B4-BE49-F238E27FC236}">
              <a16:creationId xmlns:a16="http://schemas.microsoft.com/office/drawing/2014/main" id="{AF7A032B-2F1B-407A-946B-0FAAACF7130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58" name="TextBox 3157">
          <a:extLst>
            <a:ext uri="{FF2B5EF4-FFF2-40B4-BE49-F238E27FC236}">
              <a16:creationId xmlns:a16="http://schemas.microsoft.com/office/drawing/2014/main" id="{F3037FF8-2C5A-4A3C-B8B3-2F4752A9E84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id="{3FF0C163-50D9-4EA0-9DE5-9F0612458BB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60" name="TextBox 3159">
          <a:extLst>
            <a:ext uri="{FF2B5EF4-FFF2-40B4-BE49-F238E27FC236}">
              <a16:creationId xmlns:a16="http://schemas.microsoft.com/office/drawing/2014/main" id="{54EC6945-B890-4303-BEDA-7BD2E388E5D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61" name="TextBox 3160">
          <a:extLst>
            <a:ext uri="{FF2B5EF4-FFF2-40B4-BE49-F238E27FC236}">
              <a16:creationId xmlns:a16="http://schemas.microsoft.com/office/drawing/2014/main" id="{12AB995E-A7B2-478C-8517-A57046AB5F0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id="{7F148CAF-4E87-41AD-A688-A0DD31CD37D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63" name="TextBox 3162">
          <a:extLst>
            <a:ext uri="{FF2B5EF4-FFF2-40B4-BE49-F238E27FC236}">
              <a16:creationId xmlns:a16="http://schemas.microsoft.com/office/drawing/2014/main" id="{22FF8F13-4A13-4F3F-B327-C2DE4211C62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64" name="TextBox 3163">
          <a:extLst>
            <a:ext uri="{FF2B5EF4-FFF2-40B4-BE49-F238E27FC236}">
              <a16:creationId xmlns:a16="http://schemas.microsoft.com/office/drawing/2014/main" id="{EF7B0197-C1D3-4D47-A08D-9822025670A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65" name="TextBox 3164">
          <a:extLst>
            <a:ext uri="{FF2B5EF4-FFF2-40B4-BE49-F238E27FC236}">
              <a16:creationId xmlns:a16="http://schemas.microsoft.com/office/drawing/2014/main" id="{F53C856A-A99D-4F90-AF2D-8FFA200958F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66" name="TextBox 3165">
          <a:extLst>
            <a:ext uri="{FF2B5EF4-FFF2-40B4-BE49-F238E27FC236}">
              <a16:creationId xmlns:a16="http://schemas.microsoft.com/office/drawing/2014/main" id="{3A32A428-FB77-4379-B7C6-079299C97CC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67" name="TextBox 3166">
          <a:extLst>
            <a:ext uri="{FF2B5EF4-FFF2-40B4-BE49-F238E27FC236}">
              <a16:creationId xmlns:a16="http://schemas.microsoft.com/office/drawing/2014/main" id="{055404F2-58E1-4AB8-B0C2-0C39AD13752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68" name="TextBox 3167">
          <a:extLst>
            <a:ext uri="{FF2B5EF4-FFF2-40B4-BE49-F238E27FC236}">
              <a16:creationId xmlns:a16="http://schemas.microsoft.com/office/drawing/2014/main" id="{4D5BC0E9-DF53-4607-AAAA-3B05886FA89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69" name="TextBox 3168">
          <a:extLst>
            <a:ext uri="{FF2B5EF4-FFF2-40B4-BE49-F238E27FC236}">
              <a16:creationId xmlns:a16="http://schemas.microsoft.com/office/drawing/2014/main" id="{DFC70F3D-5908-4729-8294-A31925FA8FC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id="{03FA2699-5C85-45E4-9298-325C3688245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id="{36650E2B-E871-4F34-9C90-85435339986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72" name="TextBox 3171">
          <a:extLst>
            <a:ext uri="{FF2B5EF4-FFF2-40B4-BE49-F238E27FC236}">
              <a16:creationId xmlns:a16="http://schemas.microsoft.com/office/drawing/2014/main" id="{47635909-1D1A-4EF1-8F1A-CA75344AB8C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73" name="TextBox 3172">
          <a:extLst>
            <a:ext uri="{FF2B5EF4-FFF2-40B4-BE49-F238E27FC236}">
              <a16:creationId xmlns:a16="http://schemas.microsoft.com/office/drawing/2014/main" id="{843BF5EA-713C-437A-885F-94B9EFB2360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id="{912AA47C-4132-4D65-A71F-28661025786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75" name="TextBox 3174">
          <a:extLst>
            <a:ext uri="{FF2B5EF4-FFF2-40B4-BE49-F238E27FC236}">
              <a16:creationId xmlns:a16="http://schemas.microsoft.com/office/drawing/2014/main" id="{C9D9CA7E-E1B6-4866-B50F-D9F24162996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76" name="TextBox 3175">
          <a:extLst>
            <a:ext uri="{FF2B5EF4-FFF2-40B4-BE49-F238E27FC236}">
              <a16:creationId xmlns:a16="http://schemas.microsoft.com/office/drawing/2014/main" id="{8483C847-BB0D-450C-AE4C-A6B0F326517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77" name="TextBox 3176">
          <a:extLst>
            <a:ext uri="{FF2B5EF4-FFF2-40B4-BE49-F238E27FC236}">
              <a16:creationId xmlns:a16="http://schemas.microsoft.com/office/drawing/2014/main" id="{6F7390C6-3C08-47ED-A576-9558F349DBE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78" name="TextBox 3177">
          <a:extLst>
            <a:ext uri="{FF2B5EF4-FFF2-40B4-BE49-F238E27FC236}">
              <a16:creationId xmlns:a16="http://schemas.microsoft.com/office/drawing/2014/main" id="{351EE31B-A4C3-4D39-A998-810CB4C5957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79" name="TextBox 3178">
          <a:extLst>
            <a:ext uri="{FF2B5EF4-FFF2-40B4-BE49-F238E27FC236}">
              <a16:creationId xmlns:a16="http://schemas.microsoft.com/office/drawing/2014/main" id="{C1A17CF2-8418-4ECE-812A-0DCAF5C7578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80" name="TextBox 3179">
          <a:extLst>
            <a:ext uri="{FF2B5EF4-FFF2-40B4-BE49-F238E27FC236}">
              <a16:creationId xmlns:a16="http://schemas.microsoft.com/office/drawing/2014/main" id="{44FA8A85-A016-4E35-8477-BA01B5FAC7F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81" name="TextBox 3180">
          <a:extLst>
            <a:ext uri="{FF2B5EF4-FFF2-40B4-BE49-F238E27FC236}">
              <a16:creationId xmlns:a16="http://schemas.microsoft.com/office/drawing/2014/main" id="{DFF01EBA-B72E-4C1C-93A4-E7A20EBCC14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82" name="TextBox 3181">
          <a:extLst>
            <a:ext uri="{FF2B5EF4-FFF2-40B4-BE49-F238E27FC236}">
              <a16:creationId xmlns:a16="http://schemas.microsoft.com/office/drawing/2014/main" id="{5225A0AD-CE0E-4B9E-B183-7119D7FC72F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83" name="TextBox 3182">
          <a:extLst>
            <a:ext uri="{FF2B5EF4-FFF2-40B4-BE49-F238E27FC236}">
              <a16:creationId xmlns:a16="http://schemas.microsoft.com/office/drawing/2014/main" id="{913A0040-CAF9-4B6C-AD2E-C50DE7DCBC9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84" name="TextBox 3183">
          <a:extLst>
            <a:ext uri="{FF2B5EF4-FFF2-40B4-BE49-F238E27FC236}">
              <a16:creationId xmlns:a16="http://schemas.microsoft.com/office/drawing/2014/main" id="{5E192DE9-FB88-4A4E-8B20-9B946B75EE4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85" name="TextBox 3184">
          <a:extLst>
            <a:ext uri="{FF2B5EF4-FFF2-40B4-BE49-F238E27FC236}">
              <a16:creationId xmlns:a16="http://schemas.microsoft.com/office/drawing/2014/main" id="{CB081B5C-EC9A-4818-B0E9-CFDBE95C099D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86" name="TextBox 3185">
          <a:extLst>
            <a:ext uri="{FF2B5EF4-FFF2-40B4-BE49-F238E27FC236}">
              <a16:creationId xmlns:a16="http://schemas.microsoft.com/office/drawing/2014/main" id="{021FFF32-6C8F-445C-BFA0-9DAB74AB42E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87" name="TextBox 3186">
          <a:extLst>
            <a:ext uri="{FF2B5EF4-FFF2-40B4-BE49-F238E27FC236}">
              <a16:creationId xmlns:a16="http://schemas.microsoft.com/office/drawing/2014/main" id="{734A74F8-6DBB-4B40-A5C9-E0EA7268671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88" name="TextBox 3187">
          <a:extLst>
            <a:ext uri="{FF2B5EF4-FFF2-40B4-BE49-F238E27FC236}">
              <a16:creationId xmlns:a16="http://schemas.microsoft.com/office/drawing/2014/main" id="{CA493DDA-7E5D-40D8-8352-B7CA031C758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89" name="TextBox 3188">
          <a:extLst>
            <a:ext uri="{FF2B5EF4-FFF2-40B4-BE49-F238E27FC236}">
              <a16:creationId xmlns:a16="http://schemas.microsoft.com/office/drawing/2014/main" id="{12044B8D-2D4F-4476-94C2-7B008FD0D53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90" name="TextBox 3189">
          <a:extLst>
            <a:ext uri="{FF2B5EF4-FFF2-40B4-BE49-F238E27FC236}">
              <a16:creationId xmlns:a16="http://schemas.microsoft.com/office/drawing/2014/main" id="{FAADDE75-D13A-4B5F-8ED5-3298E2DF5AD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91" name="TextBox 3190">
          <a:extLst>
            <a:ext uri="{FF2B5EF4-FFF2-40B4-BE49-F238E27FC236}">
              <a16:creationId xmlns:a16="http://schemas.microsoft.com/office/drawing/2014/main" id="{462A1472-841C-4769-8B21-3AA6D89F624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92" name="TextBox 3191">
          <a:extLst>
            <a:ext uri="{FF2B5EF4-FFF2-40B4-BE49-F238E27FC236}">
              <a16:creationId xmlns:a16="http://schemas.microsoft.com/office/drawing/2014/main" id="{4CF85499-8C1B-4183-8378-BDB7EBC2FEC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93" name="TextBox 3192">
          <a:extLst>
            <a:ext uri="{FF2B5EF4-FFF2-40B4-BE49-F238E27FC236}">
              <a16:creationId xmlns:a16="http://schemas.microsoft.com/office/drawing/2014/main" id="{E979A201-4201-4EF9-AF10-0D4CDD48B46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id="{80A551CD-34E1-41DF-8C04-828B406C91C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95" name="TextBox 3194">
          <a:extLst>
            <a:ext uri="{FF2B5EF4-FFF2-40B4-BE49-F238E27FC236}">
              <a16:creationId xmlns:a16="http://schemas.microsoft.com/office/drawing/2014/main" id="{A542995C-D2F9-4DC7-955B-F3789392965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96" name="TextBox 3195">
          <a:extLst>
            <a:ext uri="{FF2B5EF4-FFF2-40B4-BE49-F238E27FC236}">
              <a16:creationId xmlns:a16="http://schemas.microsoft.com/office/drawing/2014/main" id="{5106CB8E-C0ED-4D4F-AD79-51A13C26CA4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97" name="TextBox 3196">
          <a:extLst>
            <a:ext uri="{FF2B5EF4-FFF2-40B4-BE49-F238E27FC236}">
              <a16:creationId xmlns:a16="http://schemas.microsoft.com/office/drawing/2014/main" id="{C43208FF-EAA8-4A1B-8487-E2E17CD1F7E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98" name="TextBox 3197">
          <a:extLst>
            <a:ext uri="{FF2B5EF4-FFF2-40B4-BE49-F238E27FC236}">
              <a16:creationId xmlns:a16="http://schemas.microsoft.com/office/drawing/2014/main" id="{3CF25312-8985-4A54-8BF7-185A39B0A7F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199" name="TextBox 3198">
          <a:extLst>
            <a:ext uri="{FF2B5EF4-FFF2-40B4-BE49-F238E27FC236}">
              <a16:creationId xmlns:a16="http://schemas.microsoft.com/office/drawing/2014/main" id="{7464BE3C-651F-4F9F-B8A9-4150E032DD7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00" name="TextBox 3199">
          <a:extLst>
            <a:ext uri="{FF2B5EF4-FFF2-40B4-BE49-F238E27FC236}">
              <a16:creationId xmlns:a16="http://schemas.microsoft.com/office/drawing/2014/main" id="{80882D6A-9A53-4D0D-9B99-CF48C052A2D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01" name="TextBox 3200">
          <a:extLst>
            <a:ext uri="{FF2B5EF4-FFF2-40B4-BE49-F238E27FC236}">
              <a16:creationId xmlns:a16="http://schemas.microsoft.com/office/drawing/2014/main" id="{4F199DB4-853B-49ED-BF1C-6827EA6F6A2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02" name="TextBox 3201">
          <a:extLst>
            <a:ext uri="{FF2B5EF4-FFF2-40B4-BE49-F238E27FC236}">
              <a16:creationId xmlns:a16="http://schemas.microsoft.com/office/drawing/2014/main" id="{2782D022-CAE3-4597-89A3-64AD172F207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03" name="TextBox 3202">
          <a:extLst>
            <a:ext uri="{FF2B5EF4-FFF2-40B4-BE49-F238E27FC236}">
              <a16:creationId xmlns:a16="http://schemas.microsoft.com/office/drawing/2014/main" id="{8BC94967-A532-4879-A35C-5C70ADFA116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id="{37418499-1A56-42C6-8C08-DEDC850F1D7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05" name="TextBox 3204">
          <a:extLst>
            <a:ext uri="{FF2B5EF4-FFF2-40B4-BE49-F238E27FC236}">
              <a16:creationId xmlns:a16="http://schemas.microsoft.com/office/drawing/2014/main" id="{AC306D4A-17E6-4D6A-A1E1-C79A1A46FEE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06" name="TextBox 3205">
          <a:extLst>
            <a:ext uri="{FF2B5EF4-FFF2-40B4-BE49-F238E27FC236}">
              <a16:creationId xmlns:a16="http://schemas.microsoft.com/office/drawing/2014/main" id="{262C2B2D-FE0A-4DF0-B354-85AE782FE74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07" name="TextBox 3206">
          <a:extLst>
            <a:ext uri="{FF2B5EF4-FFF2-40B4-BE49-F238E27FC236}">
              <a16:creationId xmlns:a16="http://schemas.microsoft.com/office/drawing/2014/main" id="{0EE1488C-DC9A-4181-AF4D-1D7607F4B61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08" name="TextBox 3207">
          <a:extLst>
            <a:ext uri="{FF2B5EF4-FFF2-40B4-BE49-F238E27FC236}">
              <a16:creationId xmlns:a16="http://schemas.microsoft.com/office/drawing/2014/main" id="{E45EFB76-E2A6-4F40-851F-83A79FE4F23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09" name="TextBox 3208">
          <a:extLst>
            <a:ext uri="{FF2B5EF4-FFF2-40B4-BE49-F238E27FC236}">
              <a16:creationId xmlns:a16="http://schemas.microsoft.com/office/drawing/2014/main" id="{9BE7E706-667F-4B5C-B3DE-C1C1FE1405B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id="{2ABE2548-016F-483B-AC64-392B69DD828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11" name="TextBox 3210">
          <a:extLst>
            <a:ext uri="{FF2B5EF4-FFF2-40B4-BE49-F238E27FC236}">
              <a16:creationId xmlns:a16="http://schemas.microsoft.com/office/drawing/2014/main" id="{B5ACEC54-B87C-4DEC-B7BA-9E776EBDDFED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12" name="TextBox 3211">
          <a:extLst>
            <a:ext uri="{FF2B5EF4-FFF2-40B4-BE49-F238E27FC236}">
              <a16:creationId xmlns:a16="http://schemas.microsoft.com/office/drawing/2014/main" id="{25D50349-362F-4DB1-980A-284E23A1F8E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13" name="TextBox 3212">
          <a:extLst>
            <a:ext uri="{FF2B5EF4-FFF2-40B4-BE49-F238E27FC236}">
              <a16:creationId xmlns:a16="http://schemas.microsoft.com/office/drawing/2014/main" id="{F4EC7483-61B9-4B3F-AAC8-C9CCA6582CD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14" name="TextBox 3213">
          <a:extLst>
            <a:ext uri="{FF2B5EF4-FFF2-40B4-BE49-F238E27FC236}">
              <a16:creationId xmlns:a16="http://schemas.microsoft.com/office/drawing/2014/main" id="{A801D98B-782C-4311-A7DB-DD854ED7368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15" name="TextBox 3214">
          <a:extLst>
            <a:ext uri="{FF2B5EF4-FFF2-40B4-BE49-F238E27FC236}">
              <a16:creationId xmlns:a16="http://schemas.microsoft.com/office/drawing/2014/main" id="{44C33105-5960-425E-8CC3-1E892B8F158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16" name="TextBox 3215">
          <a:extLst>
            <a:ext uri="{FF2B5EF4-FFF2-40B4-BE49-F238E27FC236}">
              <a16:creationId xmlns:a16="http://schemas.microsoft.com/office/drawing/2014/main" id="{FBDEE1A8-0333-4039-812A-111BB7EDC04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17" name="TextBox 3216">
          <a:extLst>
            <a:ext uri="{FF2B5EF4-FFF2-40B4-BE49-F238E27FC236}">
              <a16:creationId xmlns:a16="http://schemas.microsoft.com/office/drawing/2014/main" id="{6A2FB400-0415-4719-9604-4AC8A393901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18" name="TextBox 3217">
          <a:extLst>
            <a:ext uri="{FF2B5EF4-FFF2-40B4-BE49-F238E27FC236}">
              <a16:creationId xmlns:a16="http://schemas.microsoft.com/office/drawing/2014/main" id="{DA08B7F5-964F-4456-AA6E-4300A7A1671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id="{3199FB4E-3F29-4836-9E68-61AF6A71BDC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20" name="TextBox 3219">
          <a:extLst>
            <a:ext uri="{FF2B5EF4-FFF2-40B4-BE49-F238E27FC236}">
              <a16:creationId xmlns:a16="http://schemas.microsoft.com/office/drawing/2014/main" id="{1BE6B3DF-E1F8-435A-9C43-D41DA6D5C35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21" name="TextBox 3220">
          <a:extLst>
            <a:ext uri="{FF2B5EF4-FFF2-40B4-BE49-F238E27FC236}">
              <a16:creationId xmlns:a16="http://schemas.microsoft.com/office/drawing/2014/main" id="{5F8BEA99-270B-4DF6-BD48-F618BC91F30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22" name="TextBox 3221">
          <a:extLst>
            <a:ext uri="{FF2B5EF4-FFF2-40B4-BE49-F238E27FC236}">
              <a16:creationId xmlns:a16="http://schemas.microsoft.com/office/drawing/2014/main" id="{379FC699-0845-400C-93D3-A45C3381E1B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23" name="TextBox 3222">
          <a:extLst>
            <a:ext uri="{FF2B5EF4-FFF2-40B4-BE49-F238E27FC236}">
              <a16:creationId xmlns:a16="http://schemas.microsoft.com/office/drawing/2014/main" id="{2883412A-C73B-4ECE-B49C-763622CEFBB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id="{4D5E0CB8-165F-45C0-903F-8C2DED41FE2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25" name="TextBox 3224">
          <a:extLst>
            <a:ext uri="{FF2B5EF4-FFF2-40B4-BE49-F238E27FC236}">
              <a16:creationId xmlns:a16="http://schemas.microsoft.com/office/drawing/2014/main" id="{AE4183E2-4D9D-4520-8C2D-CA399D8FF84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26" name="TextBox 3225">
          <a:extLst>
            <a:ext uri="{FF2B5EF4-FFF2-40B4-BE49-F238E27FC236}">
              <a16:creationId xmlns:a16="http://schemas.microsoft.com/office/drawing/2014/main" id="{0E8DC0F5-BCF8-49AB-9DF5-C75EB3BA8A2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27" name="TextBox 3226">
          <a:extLst>
            <a:ext uri="{FF2B5EF4-FFF2-40B4-BE49-F238E27FC236}">
              <a16:creationId xmlns:a16="http://schemas.microsoft.com/office/drawing/2014/main" id="{98D0F507-B434-43F7-93E0-B894662A0BB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28" name="TextBox 3227">
          <a:extLst>
            <a:ext uri="{FF2B5EF4-FFF2-40B4-BE49-F238E27FC236}">
              <a16:creationId xmlns:a16="http://schemas.microsoft.com/office/drawing/2014/main" id="{BF566FAA-B76C-45FC-8BBF-CD9A968463B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29" name="TextBox 3228">
          <a:extLst>
            <a:ext uri="{FF2B5EF4-FFF2-40B4-BE49-F238E27FC236}">
              <a16:creationId xmlns:a16="http://schemas.microsoft.com/office/drawing/2014/main" id="{F7357991-2090-4D41-8F81-7586A1F5E9D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30" name="TextBox 3229">
          <a:extLst>
            <a:ext uri="{FF2B5EF4-FFF2-40B4-BE49-F238E27FC236}">
              <a16:creationId xmlns:a16="http://schemas.microsoft.com/office/drawing/2014/main" id="{92121B1A-3DA5-40D9-931A-1DB854A3EE9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id="{DDC531FF-6B8E-4853-9FB3-BA87E9D21F0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32" name="TextBox 3231">
          <a:extLst>
            <a:ext uri="{FF2B5EF4-FFF2-40B4-BE49-F238E27FC236}">
              <a16:creationId xmlns:a16="http://schemas.microsoft.com/office/drawing/2014/main" id="{84F6E1A6-3013-466F-A433-5DB0D00020CD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33" name="TextBox 3232">
          <a:extLst>
            <a:ext uri="{FF2B5EF4-FFF2-40B4-BE49-F238E27FC236}">
              <a16:creationId xmlns:a16="http://schemas.microsoft.com/office/drawing/2014/main" id="{DFC5D301-07C4-4D30-BCC3-94F125FD21B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id="{627202B1-1AE5-49F6-ACBC-221EF58C183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35" name="TextBox 3234">
          <a:extLst>
            <a:ext uri="{FF2B5EF4-FFF2-40B4-BE49-F238E27FC236}">
              <a16:creationId xmlns:a16="http://schemas.microsoft.com/office/drawing/2014/main" id="{50EAFF75-B082-492F-9A31-E8D26558361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36" name="TextBox 3235">
          <a:extLst>
            <a:ext uri="{FF2B5EF4-FFF2-40B4-BE49-F238E27FC236}">
              <a16:creationId xmlns:a16="http://schemas.microsoft.com/office/drawing/2014/main" id="{3E921A81-C23E-476B-ADD7-14B1100EC55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37" name="TextBox 3236">
          <a:extLst>
            <a:ext uri="{FF2B5EF4-FFF2-40B4-BE49-F238E27FC236}">
              <a16:creationId xmlns:a16="http://schemas.microsoft.com/office/drawing/2014/main" id="{AA987F2D-7FB2-4424-8F35-3050DB94647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38" name="TextBox 3237">
          <a:extLst>
            <a:ext uri="{FF2B5EF4-FFF2-40B4-BE49-F238E27FC236}">
              <a16:creationId xmlns:a16="http://schemas.microsoft.com/office/drawing/2014/main" id="{7483E37E-E3B3-4608-B07F-633A3E558BF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39" name="TextBox 3238">
          <a:extLst>
            <a:ext uri="{FF2B5EF4-FFF2-40B4-BE49-F238E27FC236}">
              <a16:creationId xmlns:a16="http://schemas.microsoft.com/office/drawing/2014/main" id="{AD5C94D9-D0D1-45E4-9F0C-659EA4A8CDF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id="{C81D10D4-8783-44E7-97AD-881F5718104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41" name="TextBox 3240">
          <a:extLst>
            <a:ext uri="{FF2B5EF4-FFF2-40B4-BE49-F238E27FC236}">
              <a16:creationId xmlns:a16="http://schemas.microsoft.com/office/drawing/2014/main" id="{88ADD119-5029-4860-BE07-41D0E9839F6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42" name="TextBox 3241">
          <a:extLst>
            <a:ext uri="{FF2B5EF4-FFF2-40B4-BE49-F238E27FC236}">
              <a16:creationId xmlns:a16="http://schemas.microsoft.com/office/drawing/2014/main" id="{5C7D9EFE-F18B-484E-BFEA-2129720B2C3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43" name="TextBox 3242">
          <a:extLst>
            <a:ext uri="{FF2B5EF4-FFF2-40B4-BE49-F238E27FC236}">
              <a16:creationId xmlns:a16="http://schemas.microsoft.com/office/drawing/2014/main" id="{69A57B73-BDAD-4555-AC75-3FB49996B9A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44" name="TextBox 3243">
          <a:extLst>
            <a:ext uri="{FF2B5EF4-FFF2-40B4-BE49-F238E27FC236}">
              <a16:creationId xmlns:a16="http://schemas.microsoft.com/office/drawing/2014/main" id="{DF60C135-53BC-4E44-BF49-31123361C93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45" name="TextBox 3244">
          <a:extLst>
            <a:ext uri="{FF2B5EF4-FFF2-40B4-BE49-F238E27FC236}">
              <a16:creationId xmlns:a16="http://schemas.microsoft.com/office/drawing/2014/main" id="{E6A3A848-5A4C-491A-B88A-4C51E847E2A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46" name="TextBox 3245">
          <a:extLst>
            <a:ext uri="{FF2B5EF4-FFF2-40B4-BE49-F238E27FC236}">
              <a16:creationId xmlns:a16="http://schemas.microsoft.com/office/drawing/2014/main" id="{533AE745-2804-4773-A408-D650BE520C0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47" name="TextBox 3246">
          <a:extLst>
            <a:ext uri="{FF2B5EF4-FFF2-40B4-BE49-F238E27FC236}">
              <a16:creationId xmlns:a16="http://schemas.microsoft.com/office/drawing/2014/main" id="{0A770BE1-EBC9-44EF-9CB2-01314B5196D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48" name="TextBox 3247">
          <a:extLst>
            <a:ext uri="{FF2B5EF4-FFF2-40B4-BE49-F238E27FC236}">
              <a16:creationId xmlns:a16="http://schemas.microsoft.com/office/drawing/2014/main" id="{3171600C-F1AA-4D7A-8381-60A76C012A9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id="{78904763-525F-49B0-8B0B-5B358268F7E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50" name="TextBox 3249">
          <a:extLst>
            <a:ext uri="{FF2B5EF4-FFF2-40B4-BE49-F238E27FC236}">
              <a16:creationId xmlns:a16="http://schemas.microsoft.com/office/drawing/2014/main" id="{8DE2DC75-4C51-4D7B-886E-C03EFCC4A50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51" name="TextBox 3250">
          <a:extLst>
            <a:ext uri="{FF2B5EF4-FFF2-40B4-BE49-F238E27FC236}">
              <a16:creationId xmlns:a16="http://schemas.microsoft.com/office/drawing/2014/main" id="{A01DCF11-30BD-456A-AB63-E233E5C06B8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52" name="TextBox 3251">
          <a:extLst>
            <a:ext uri="{FF2B5EF4-FFF2-40B4-BE49-F238E27FC236}">
              <a16:creationId xmlns:a16="http://schemas.microsoft.com/office/drawing/2014/main" id="{23A51F86-B191-4F62-B599-980425D4822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53" name="TextBox 3252">
          <a:extLst>
            <a:ext uri="{FF2B5EF4-FFF2-40B4-BE49-F238E27FC236}">
              <a16:creationId xmlns:a16="http://schemas.microsoft.com/office/drawing/2014/main" id="{E67CCDBC-1765-40BC-BEAE-22346144118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54" name="TextBox 3253">
          <a:extLst>
            <a:ext uri="{FF2B5EF4-FFF2-40B4-BE49-F238E27FC236}">
              <a16:creationId xmlns:a16="http://schemas.microsoft.com/office/drawing/2014/main" id="{E0115472-CA64-4117-BEAF-E6AA35AB814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id="{83CF9350-BDDC-4671-8D3D-DA794B091EA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56" name="TextBox 3255">
          <a:extLst>
            <a:ext uri="{FF2B5EF4-FFF2-40B4-BE49-F238E27FC236}">
              <a16:creationId xmlns:a16="http://schemas.microsoft.com/office/drawing/2014/main" id="{32850CCF-4ED3-4D53-AE82-B4DD901882A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57" name="TextBox 3256">
          <a:extLst>
            <a:ext uri="{FF2B5EF4-FFF2-40B4-BE49-F238E27FC236}">
              <a16:creationId xmlns:a16="http://schemas.microsoft.com/office/drawing/2014/main" id="{90805AB7-A0CF-499C-9C49-42DA9AF5632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id="{084F4DB5-75AF-43F7-A47C-B4B8D01FC0D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59" name="TextBox 3258">
          <a:extLst>
            <a:ext uri="{FF2B5EF4-FFF2-40B4-BE49-F238E27FC236}">
              <a16:creationId xmlns:a16="http://schemas.microsoft.com/office/drawing/2014/main" id="{48B2D54F-974D-44B3-BFF2-4E3757A8224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60" name="TextBox 3259">
          <a:extLst>
            <a:ext uri="{FF2B5EF4-FFF2-40B4-BE49-F238E27FC236}">
              <a16:creationId xmlns:a16="http://schemas.microsoft.com/office/drawing/2014/main" id="{EB3A1E59-C658-4713-BBB5-A7E8A7FF78E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id="{63C9ADD7-5817-4C84-94F3-96147EBC100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62" name="TextBox 3261">
          <a:extLst>
            <a:ext uri="{FF2B5EF4-FFF2-40B4-BE49-F238E27FC236}">
              <a16:creationId xmlns:a16="http://schemas.microsoft.com/office/drawing/2014/main" id="{CA452FCA-CBC7-492B-8344-F863CD9BEBA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63" name="TextBox 3262">
          <a:extLst>
            <a:ext uri="{FF2B5EF4-FFF2-40B4-BE49-F238E27FC236}">
              <a16:creationId xmlns:a16="http://schemas.microsoft.com/office/drawing/2014/main" id="{423BC40E-F5E1-4D5F-9158-A5B9CFC7E5E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id="{9AA3DACF-8844-4623-9018-44D72407D17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65" name="TextBox 3264">
          <a:extLst>
            <a:ext uri="{FF2B5EF4-FFF2-40B4-BE49-F238E27FC236}">
              <a16:creationId xmlns:a16="http://schemas.microsoft.com/office/drawing/2014/main" id="{8C383E6E-9A86-40FA-82BD-B5E06B52FA8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66" name="TextBox 3265">
          <a:extLst>
            <a:ext uri="{FF2B5EF4-FFF2-40B4-BE49-F238E27FC236}">
              <a16:creationId xmlns:a16="http://schemas.microsoft.com/office/drawing/2014/main" id="{22545F96-B9C6-4C99-9EA7-979455B891F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id="{EF9EE59B-8F24-4050-BB6A-12D6DDB92E1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68" name="TextBox 3267">
          <a:extLst>
            <a:ext uri="{FF2B5EF4-FFF2-40B4-BE49-F238E27FC236}">
              <a16:creationId xmlns:a16="http://schemas.microsoft.com/office/drawing/2014/main" id="{0A01B31A-F066-4E93-895F-C091C02F595D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69" name="TextBox 3268">
          <a:extLst>
            <a:ext uri="{FF2B5EF4-FFF2-40B4-BE49-F238E27FC236}">
              <a16:creationId xmlns:a16="http://schemas.microsoft.com/office/drawing/2014/main" id="{D3E5CCFD-17A5-4706-8A2E-DC9E1265285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id="{89EBB41E-3DE2-4378-8151-7027AE06B59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71" name="TextBox 3270">
          <a:extLst>
            <a:ext uri="{FF2B5EF4-FFF2-40B4-BE49-F238E27FC236}">
              <a16:creationId xmlns:a16="http://schemas.microsoft.com/office/drawing/2014/main" id="{A819B570-19AF-4C94-9329-7D49B508156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72" name="TextBox 3271">
          <a:extLst>
            <a:ext uri="{FF2B5EF4-FFF2-40B4-BE49-F238E27FC236}">
              <a16:creationId xmlns:a16="http://schemas.microsoft.com/office/drawing/2014/main" id="{29555A7E-7BD3-45DB-933A-9E30E8D8EDF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73" name="TextBox 3272">
          <a:extLst>
            <a:ext uri="{FF2B5EF4-FFF2-40B4-BE49-F238E27FC236}">
              <a16:creationId xmlns:a16="http://schemas.microsoft.com/office/drawing/2014/main" id="{F10F38AE-FFBF-49F7-B157-84930B4EA7A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74" name="TextBox 3273">
          <a:extLst>
            <a:ext uri="{FF2B5EF4-FFF2-40B4-BE49-F238E27FC236}">
              <a16:creationId xmlns:a16="http://schemas.microsoft.com/office/drawing/2014/main" id="{18C857E4-B021-4F1C-B9DC-F6087519B3A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75" name="TextBox 3274">
          <a:extLst>
            <a:ext uri="{FF2B5EF4-FFF2-40B4-BE49-F238E27FC236}">
              <a16:creationId xmlns:a16="http://schemas.microsoft.com/office/drawing/2014/main" id="{56623F65-BE70-4969-B5B1-F0975B33DC9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id="{598EB1D5-B6E4-445B-A659-CEEDA39C53B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77" name="TextBox 3276">
          <a:extLst>
            <a:ext uri="{FF2B5EF4-FFF2-40B4-BE49-F238E27FC236}">
              <a16:creationId xmlns:a16="http://schemas.microsoft.com/office/drawing/2014/main" id="{282FB55F-017A-4FD0-9EA2-6C08632A472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78" name="TextBox 3277">
          <a:extLst>
            <a:ext uri="{FF2B5EF4-FFF2-40B4-BE49-F238E27FC236}">
              <a16:creationId xmlns:a16="http://schemas.microsoft.com/office/drawing/2014/main" id="{94EC7A57-BD00-41C3-989A-02BA51B7FBD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id="{32BDBE68-5577-47E0-8133-0156C3413C2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80" name="TextBox 3279">
          <a:extLst>
            <a:ext uri="{FF2B5EF4-FFF2-40B4-BE49-F238E27FC236}">
              <a16:creationId xmlns:a16="http://schemas.microsoft.com/office/drawing/2014/main" id="{784B7C53-AFC9-48EB-A720-968E5E781A7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81" name="TextBox 3280">
          <a:extLst>
            <a:ext uri="{FF2B5EF4-FFF2-40B4-BE49-F238E27FC236}">
              <a16:creationId xmlns:a16="http://schemas.microsoft.com/office/drawing/2014/main" id="{7920426A-516A-41D0-B15B-5B1E36182A4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id="{F9D0E315-1AFF-41BC-A77D-915CE4C7E01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83" name="TextBox 3282">
          <a:extLst>
            <a:ext uri="{FF2B5EF4-FFF2-40B4-BE49-F238E27FC236}">
              <a16:creationId xmlns:a16="http://schemas.microsoft.com/office/drawing/2014/main" id="{BA4AF00F-FF2A-45F7-80E0-AE3114629F1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84" name="TextBox 3283">
          <a:extLst>
            <a:ext uri="{FF2B5EF4-FFF2-40B4-BE49-F238E27FC236}">
              <a16:creationId xmlns:a16="http://schemas.microsoft.com/office/drawing/2014/main" id="{466C1229-AFF0-432F-B163-1439439EA92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id="{71D52564-3A4D-4807-A906-D7E67270903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86" name="TextBox 3285">
          <a:extLst>
            <a:ext uri="{FF2B5EF4-FFF2-40B4-BE49-F238E27FC236}">
              <a16:creationId xmlns:a16="http://schemas.microsoft.com/office/drawing/2014/main" id="{5A2438E4-B35E-4D9C-8830-9EDC9622E6D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87" name="TextBox 3286">
          <a:extLst>
            <a:ext uri="{FF2B5EF4-FFF2-40B4-BE49-F238E27FC236}">
              <a16:creationId xmlns:a16="http://schemas.microsoft.com/office/drawing/2014/main" id="{8879D33D-93D8-44EA-98D4-42A241E9FA7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id="{8680F214-C04E-4F14-B062-BE6DE4256CF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89" name="TextBox 3288">
          <a:extLst>
            <a:ext uri="{FF2B5EF4-FFF2-40B4-BE49-F238E27FC236}">
              <a16:creationId xmlns:a16="http://schemas.microsoft.com/office/drawing/2014/main" id="{0C781060-3C21-4D47-8CC5-416F1078C6A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id="{EC34A69D-24BE-46C5-A3B7-8488E74F964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id="{39FEE72B-641C-4841-8D1C-F3A672F3858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92" name="TextBox 3291">
          <a:extLst>
            <a:ext uri="{FF2B5EF4-FFF2-40B4-BE49-F238E27FC236}">
              <a16:creationId xmlns:a16="http://schemas.microsoft.com/office/drawing/2014/main" id="{A10F8DD9-538F-490C-8388-3C03618067D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93" name="TextBox 3292">
          <a:extLst>
            <a:ext uri="{FF2B5EF4-FFF2-40B4-BE49-F238E27FC236}">
              <a16:creationId xmlns:a16="http://schemas.microsoft.com/office/drawing/2014/main" id="{B4329343-6629-4A7F-B301-0C6BCFDC078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id="{334C8E71-4A30-45D9-B293-95D52443DAB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95" name="TextBox 3294">
          <a:extLst>
            <a:ext uri="{FF2B5EF4-FFF2-40B4-BE49-F238E27FC236}">
              <a16:creationId xmlns:a16="http://schemas.microsoft.com/office/drawing/2014/main" id="{FB269A55-6413-45AF-A24B-849450E0C43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96" name="TextBox 3295">
          <a:extLst>
            <a:ext uri="{FF2B5EF4-FFF2-40B4-BE49-F238E27FC236}">
              <a16:creationId xmlns:a16="http://schemas.microsoft.com/office/drawing/2014/main" id="{B23BE437-EDF1-4CAC-8DE6-C8BF51508CC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id="{34E27700-9075-4527-A772-C65B1A191C7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98" name="TextBox 3297">
          <a:extLst>
            <a:ext uri="{FF2B5EF4-FFF2-40B4-BE49-F238E27FC236}">
              <a16:creationId xmlns:a16="http://schemas.microsoft.com/office/drawing/2014/main" id="{CFB58268-4F00-4895-9544-A4418C85656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299" name="TextBox 3298">
          <a:extLst>
            <a:ext uri="{FF2B5EF4-FFF2-40B4-BE49-F238E27FC236}">
              <a16:creationId xmlns:a16="http://schemas.microsoft.com/office/drawing/2014/main" id="{B0EC3BE5-356D-4414-AF8A-BBDACD292D4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id="{3D6E1C1D-4465-43EB-88E9-000A261A2C3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01" name="TextBox 3300">
          <a:extLst>
            <a:ext uri="{FF2B5EF4-FFF2-40B4-BE49-F238E27FC236}">
              <a16:creationId xmlns:a16="http://schemas.microsoft.com/office/drawing/2014/main" id="{9F7AA3EB-5AC2-4B1F-8F63-22366B35A8A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02" name="TextBox 3301">
          <a:extLst>
            <a:ext uri="{FF2B5EF4-FFF2-40B4-BE49-F238E27FC236}">
              <a16:creationId xmlns:a16="http://schemas.microsoft.com/office/drawing/2014/main" id="{D50D59C1-C77A-44E2-909D-9A931105148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id="{870CF975-AF17-40DD-AC0E-906A844B71F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04" name="TextBox 3303">
          <a:extLst>
            <a:ext uri="{FF2B5EF4-FFF2-40B4-BE49-F238E27FC236}">
              <a16:creationId xmlns:a16="http://schemas.microsoft.com/office/drawing/2014/main" id="{A6D83D9A-613B-4FD3-ABD8-23D12AE8434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05" name="TextBox 3304">
          <a:extLst>
            <a:ext uri="{FF2B5EF4-FFF2-40B4-BE49-F238E27FC236}">
              <a16:creationId xmlns:a16="http://schemas.microsoft.com/office/drawing/2014/main" id="{D0184845-C93A-4369-B4C8-7729168F27A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id="{F565FF2E-D399-40F8-97C8-FDA91599564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07" name="TextBox 3306">
          <a:extLst>
            <a:ext uri="{FF2B5EF4-FFF2-40B4-BE49-F238E27FC236}">
              <a16:creationId xmlns:a16="http://schemas.microsoft.com/office/drawing/2014/main" id="{709164AA-2602-4FF7-8C40-B16E2AEDD99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08" name="TextBox 3307">
          <a:extLst>
            <a:ext uri="{FF2B5EF4-FFF2-40B4-BE49-F238E27FC236}">
              <a16:creationId xmlns:a16="http://schemas.microsoft.com/office/drawing/2014/main" id="{5B4CFA76-E739-4A2D-A546-8C178CAF3EF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B004A269-FC7D-4988-9467-5BFA858B59E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10" name="TextBox 3309">
          <a:extLst>
            <a:ext uri="{FF2B5EF4-FFF2-40B4-BE49-F238E27FC236}">
              <a16:creationId xmlns:a16="http://schemas.microsoft.com/office/drawing/2014/main" id="{84C89C70-FEFD-44A7-8471-46EB9290B8A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11" name="TextBox 3310">
          <a:extLst>
            <a:ext uri="{FF2B5EF4-FFF2-40B4-BE49-F238E27FC236}">
              <a16:creationId xmlns:a16="http://schemas.microsoft.com/office/drawing/2014/main" id="{DB641280-8291-4553-A01B-4986691F542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id="{E7A20430-724E-4BB5-8FB3-1DFB968A057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13" name="TextBox 3312">
          <a:extLst>
            <a:ext uri="{FF2B5EF4-FFF2-40B4-BE49-F238E27FC236}">
              <a16:creationId xmlns:a16="http://schemas.microsoft.com/office/drawing/2014/main" id="{24698FE5-AA2D-4F63-BC3C-E4428950CDC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14" name="TextBox 3313">
          <a:extLst>
            <a:ext uri="{FF2B5EF4-FFF2-40B4-BE49-F238E27FC236}">
              <a16:creationId xmlns:a16="http://schemas.microsoft.com/office/drawing/2014/main" id="{46BB7653-139F-4438-AD3B-17C42C41907D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id="{1A7A1331-4145-4C61-BBDB-A9C30E33C52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16" name="TextBox 3315">
          <a:extLst>
            <a:ext uri="{FF2B5EF4-FFF2-40B4-BE49-F238E27FC236}">
              <a16:creationId xmlns:a16="http://schemas.microsoft.com/office/drawing/2014/main" id="{4906EF90-5A39-4D1D-B3AC-05799F15644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17" name="TextBox 3316">
          <a:extLst>
            <a:ext uri="{FF2B5EF4-FFF2-40B4-BE49-F238E27FC236}">
              <a16:creationId xmlns:a16="http://schemas.microsoft.com/office/drawing/2014/main" id="{821F1546-FC76-4AB9-A0C3-711D1A17093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id="{52426D89-25CC-4DC0-9CB0-C60D40B8203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19" name="TextBox 3318">
          <a:extLst>
            <a:ext uri="{FF2B5EF4-FFF2-40B4-BE49-F238E27FC236}">
              <a16:creationId xmlns:a16="http://schemas.microsoft.com/office/drawing/2014/main" id="{C1FE57EB-142D-4ACC-BE08-B7E5D1751EC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20" name="TextBox 3319">
          <a:extLst>
            <a:ext uri="{FF2B5EF4-FFF2-40B4-BE49-F238E27FC236}">
              <a16:creationId xmlns:a16="http://schemas.microsoft.com/office/drawing/2014/main" id="{0B480405-9AA3-4EA5-A9F7-F5B44042984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id="{19B583A6-9437-4948-809D-BA632651705D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22" name="TextBox 3321">
          <a:extLst>
            <a:ext uri="{FF2B5EF4-FFF2-40B4-BE49-F238E27FC236}">
              <a16:creationId xmlns:a16="http://schemas.microsoft.com/office/drawing/2014/main" id="{7C33B7E8-FBE4-4F45-A84B-0AF87A04C24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23" name="TextBox 3322">
          <a:extLst>
            <a:ext uri="{FF2B5EF4-FFF2-40B4-BE49-F238E27FC236}">
              <a16:creationId xmlns:a16="http://schemas.microsoft.com/office/drawing/2014/main" id="{BB2457C8-C7FE-4C43-8414-BD1FE2873EC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id="{85118050-0AC0-4588-B2E8-5AEC77C1389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25" name="TextBox 3324">
          <a:extLst>
            <a:ext uri="{FF2B5EF4-FFF2-40B4-BE49-F238E27FC236}">
              <a16:creationId xmlns:a16="http://schemas.microsoft.com/office/drawing/2014/main" id="{68F3D54B-CD04-46AF-95B9-DA59FFF2DC5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26" name="TextBox 3325">
          <a:extLst>
            <a:ext uri="{FF2B5EF4-FFF2-40B4-BE49-F238E27FC236}">
              <a16:creationId xmlns:a16="http://schemas.microsoft.com/office/drawing/2014/main" id="{5003369E-E39B-419C-B658-81B30FD4E1B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id="{99B8D9DC-1093-4F8C-94FF-A2E85F3C305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28" name="TextBox 3327">
          <a:extLst>
            <a:ext uri="{FF2B5EF4-FFF2-40B4-BE49-F238E27FC236}">
              <a16:creationId xmlns:a16="http://schemas.microsoft.com/office/drawing/2014/main" id="{6FFFCB2E-DA2F-4BE8-AC30-D917AC740E6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29" name="TextBox 3328">
          <a:extLst>
            <a:ext uri="{FF2B5EF4-FFF2-40B4-BE49-F238E27FC236}">
              <a16:creationId xmlns:a16="http://schemas.microsoft.com/office/drawing/2014/main" id="{6237AA21-F1EE-4723-B315-7A031CC5E40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id="{0646DB6F-EBC5-4A8A-8D51-43BA0FC36EF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31" name="TextBox 3330">
          <a:extLst>
            <a:ext uri="{FF2B5EF4-FFF2-40B4-BE49-F238E27FC236}">
              <a16:creationId xmlns:a16="http://schemas.microsoft.com/office/drawing/2014/main" id="{9ED8A9E6-7109-4614-87BB-E221C084E77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32" name="TextBox 3331">
          <a:extLst>
            <a:ext uri="{FF2B5EF4-FFF2-40B4-BE49-F238E27FC236}">
              <a16:creationId xmlns:a16="http://schemas.microsoft.com/office/drawing/2014/main" id="{462496D2-E7AF-4ED3-AA45-09E28BAA22A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id="{CA0CBE45-8B75-4DEC-998A-9526246B864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34" name="TextBox 3333">
          <a:extLst>
            <a:ext uri="{FF2B5EF4-FFF2-40B4-BE49-F238E27FC236}">
              <a16:creationId xmlns:a16="http://schemas.microsoft.com/office/drawing/2014/main" id="{D7CF1ACE-09DB-4ED4-8B48-A6DBE2C3229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35" name="TextBox 3334">
          <a:extLst>
            <a:ext uri="{FF2B5EF4-FFF2-40B4-BE49-F238E27FC236}">
              <a16:creationId xmlns:a16="http://schemas.microsoft.com/office/drawing/2014/main" id="{D71287CE-CE35-49A1-9833-AF9A1189481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36" name="TextBox 3335">
          <a:extLst>
            <a:ext uri="{FF2B5EF4-FFF2-40B4-BE49-F238E27FC236}">
              <a16:creationId xmlns:a16="http://schemas.microsoft.com/office/drawing/2014/main" id="{C48D0AD8-94CC-45B7-98E5-A98BE549DAD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37" name="TextBox 3336">
          <a:extLst>
            <a:ext uri="{FF2B5EF4-FFF2-40B4-BE49-F238E27FC236}">
              <a16:creationId xmlns:a16="http://schemas.microsoft.com/office/drawing/2014/main" id="{F184E4B1-7370-4393-8050-44F3CF2BD37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38" name="TextBox 3337">
          <a:extLst>
            <a:ext uri="{FF2B5EF4-FFF2-40B4-BE49-F238E27FC236}">
              <a16:creationId xmlns:a16="http://schemas.microsoft.com/office/drawing/2014/main" id="{9D7681B3-6C73-4F86-9D95-A331AC44D73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id="{1B8FEBDC-A6FE-4CC6-BD26-9AA67292F17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40" name="TextBox 3339">
          <a:extLst>
            <a:ext uri="{FF2B5EF4-FFF2-40B4-BE49-F238E27FC236}">
              <a16:creationId xmlns:a16="http://schemas.microsoft.com/office/drawing/2014/main" id="{3485BD7F-15D7-4D88-97C2-CA424BEE46B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41" name="TextBox 3340">
          <a:extLst>
            <a:ext uri="{FF2B5EF4-FFF2-40B4-BE49-F238E27FC236}">
              <a16:creationId xmlns:a16="http://schemas.microsoft.com/office/drawing/2014/main" id="{3CA52738-2B81-4BBA-9828-8ECE00C2F6F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42" name="TextBox 3341">
          <a:extLst>
            <a:ext uri="{FF2B5EF4-FFF2-40B4-BE49-F238E27FC236}">
              <a16:creationId xmlns:a16="http://schemas.microsoft.com/office/drawing/2014/main" id="{DD4CB915-1468-4E0D-8E16-9455DE3E4CD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43" name="TextBox 3342">
          <a:extLst>
            <a:ext uri="{FF2B5EF4-FFF2-40B4-BE49-F238E27FC236}">
              <a16:creationId xmlns:a16="http://schemas.microsoft.com/office/drawing/2014/main" id="{DA860EFC-A01A-4439-AB4C-DA9140F0E7F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44" name="TextBox 3343">
          <a:extLst>
            <a:ext uri="{FF2B5EF4-FFF2-40B4-BE49-F238E27FC236}">
              <a16:creationId xmlns:a16="http://schemas.microsoft.com/office/drawing/2014/main" id="{35FCD205-EB19-4474-A912-8FE2C2882D8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45" name="TextBox 3344">
          <a:extLst>
            <a:ext uri="{FF2B5EF4-FFF2-40B4-BE49-F238E27FC236}">
              <a16:creationId xmlns:a16="http://schemas.microsoft.com/office/drawing/2014/main" id="{064DCDA7-0709-4615-B67E-0BCDDA08651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46" name="TextBox 3345">
          <a:extLst>
            <a:ext uri="{FF2B5EF4-FFF2-40B4-BE49-F238E27FC236}">
              <a16:creationId xmlns:a16="http://schemas.microsoft.com/office/drawing/2014/main" id="{A8C5EFFB-930A-4589-8C14-70ABE7823D7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47" name="TextBox 3346">
          <a:extLst>
            <a:ext uri="{FF2B5EF4-FFF2-40B4-BE49-F238E27FC236}">
              <a16:creationId xmlns:a16="http://schemas.microsoft.com/office/drawing/2014/main" id="{D6BA47F3-7E1C-4431-8B9E-622A2FDB83A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48" name="TextBox 3347">
          <a:extLst>
            <a:ext uri="{FF2B5EF4-FFF2-40B4-BE49-F238E27FC236}">
              <a16:creationId xmlns:a16="http://schemas.microsoft.com/office/drawing/2014/main" id="{41A71099-8DD0-4FF1-9880-74D61F63B48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49" name="TextBox 3348">
          <a:extLst>
            <a:ext uri="{FF2B5EF4-FFF2-40B4-BE49-F238E27FC236}">
              <a16:creationId xmlns:a16="http://schemas.microsoft.com/office/drawing/2014/main" id="{48A1C5AF-F090-4BC0-8B94-812A86262FB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50" name="TextBox 3349">
          <a:extLst>
            <a:ext uri="{FF2B5EF4-FFF2-40B4-BE49-F238E27FC236}">
              <a16:creationId xmlns:a16="http://schemas.microsoft.com/office/drawing/2014/main" id="{0A1052F8-A374-4A4A-A674-313C3E8105DD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51" name="TextBox 3350">
          <a:extLst>
            <a:ext uri="{FF2B5EF4-FFF2-40B4-BE49-F238E27FC236}">
              <a16:creationId xmlns:a16="http://schemas.microsoft.com/office/drawing/2014/main" id="{07A6904C-57DF-4630-90CE-A81BBF2523D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52" name="TextBox 3351">
          <a:extLst>
            <a:ext uri="{FF2B5EF4-FFF2-40B4-BE49-F238E27FC236}">
              <a16:creationId xmlns:a16="http://schemas.microsoft.com/office/drawing/2014/main" id="{71647545-F11D-4CF1-A324-92C31F27DC7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53" name="TextBox 3352">
          <a:extLst>
            <a:ext uri="{FF2B5EF4-FFF2-40B4-BE49-F238E27FC236}">
              <a16:creationId xmlns:a16="http://schemas.microsoft.com/office/drawing/2014/main" id="{8CE772DB-C977-4861-B6E3-3A44650286E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id="{FBD46057-BA94-4749-AFB4-11B5C9A34FE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55" name="TextBox 3354">
          <a:extLst>
            <a:ext uri="{FF2B5EF4-FFF2-40B4-BE49-F238E27FC236}">
              <a16:creationId xmlns:a16="http://schemas.microsoft.com/office/drawing/2014/main" id="{1AF5491F-84B5-4CA4-A126-74D569FD28A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56" name="TextBox 3355">
          <a:extLst>
            <a:ext uri="{FF2B5EF4-FFF2-40B4-BE49-F238E27FC236}">
              <a16:creationId xmlns:a16="http://schemas.microsoft.com/office/drawing/2014/main" id="{8EE672BF-C6DC-4ACF-905E-A53C5D658A6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57" name="TextBox 3356">
          <a:extLst>
            <a:ext uri="{FF2B5EF4-FFF2-40B4-BE49-F238E27FC236}">
              <a16:creationId xmlns:a16="http://schemas.microsoft.com/office/drawing/2014/main" id="{A7A5A092-6DDA-4387-B088-0557D118DE3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58" name="TextBox 3357">
          <a:extLst>
            <a:ext uri="{FF2B5EF4-FFF2-40B4-BE49-F238E27FC236}">
              <a16:creationId xmlns:a16="http://schemas.microsoft.com/office/drawing/2014/main" id="{B1CCB439-AEDB-430C-AD7C-195F6F285FC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59" name="TextBox 3358">
          <a:extLst>
            <a:ext uri="{FF2B5EF4-FFF2-40B4-BE49-F238E27FC236}">
              <a16:creationId xmlns:a16="http://schemas.microsoft.com/office/drawing/2014/main" id="{13214E48-02C8-4DFA-BF94-1381AE2AD7E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id="{913A5166-C829-424A-BE47-8351180C269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61" name="TextBox 3360">
          <a:extLst>
            <a:ext uri="{FF2B5EF4-FFF2-40B4-BE49-F238E27FC236}">
              <a16:creationId xmlns:a16="http://schemas.microsoft.com/office/drawing/2014/main" id="{A9C2BF71-B55B-475A-8DA5-C6A49B2CE14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62" name="TextBox 3361">
          <a:extLst>
            <a:ext uri="{FF2B5EF4-FFF2-40B4-BE49-F238E27FC236}">
              <a16:creationId xmlns:a16="http://schemas.microsoft.com/office/drawing/2014/main" id="{54F7A25B-933A-47D7-80B7-44589C63EB3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63" name="TextBox 3362">
          <a:extLst>
            <a:ext uri="{FF2B5EF4-FFF2-40B4-BE49-F238E27FC236}">
              <a16:creationId xmlns:a16="http://schemas.microsoft.com/office/drawing/2014/main" id="{248D7CDE-4E81-430E-85D5-9BA8D0EEF93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64" name="TextBox 3363">
          <a:extLst>
            <a:ext uri="{FF2B5EF4-FFF2-40B4-BE49-F238E27FC236}">
              <a16:creationId xmlns:a16="http://schemas.microsoft.com/office/drawing/2014/main" id="{4F595AFD-D6A0-4FB8-BF30-72A6DBC4CCE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id="{55CEB345-02E8-41DF-A2BD-95C05E50335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id="{CCAC6FF1-DABD-47DD-A892-60EE413FC09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67" name="TextBox 3366">
          <a:extLst>
            <a:ext uri="{FF2B5EF4-FFF2-40B4-BE49-F238E27FC236}">
              <a16:creationId xmlns:a16="http://schemas.microsoft.com/office/drawing/2014/main" id="{2C6F6147-52EE-4675-A835-66D1D080570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68" name="TextBox 3367">
          <a:extLst>
            <a:ext uri="{FF2B5EF4-FFF2-40B4-BE49-F238E27FC236}">
              <a16:creationId xmlns:a16="http://schemas.microsoft.com/office/drawing/2014/main" id="{939EEC77-E40E-47C1-A1AF-36A21921552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id="{92F9B4AB-E2D0-4356-9487-61DB1F97A45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70" name="TextBox 3369">
          <a:extLst>
            <a:ext uri="{FF2B5EF4-FFF2-40B4-BE49-F238E27FC236}">
              <a16:creationId xmlns:a16="http://schemas.microsoft.com/office/drawing/2014/main" id="{C9523D9C-1FC6-42A5-B709-D2365DA725F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71" name="TextBox 3370">
          <a:extLst>
            <a:ext uri="{FF2B5EF4-FFF2-40B4-BE49-F238E27FC236}">
              <a16:creationId xmlns:a16="http://schemas.microsoft.com/office/drawing/2014/main" id="{563A21E3-79C9-4DA9-BE4D-9756BEA7E7F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72" name="TextBox 3371">
          <a:extLst>
            <a:ext uri="{FF2B5EF4-FFF2-40B4-BE49-F238E27FC236}">
              <a16:creationId xmlns:a16="http://schemas.microsoft.com/office/drawing/2014/main" id="{A5B112AA-8E2A-42F8-8FA7-A7AE6E7253BD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73" name="TextBox 3372">
          <a:extLst>
            <a:ext uri="{FF2B5EF4-FFF2-40B4-BE49-F238E27FC236}">
              <a16:creationId xmlns:a16="http://schemas.microsoft.com/office/drawing/2014/main" id="{70360919-1915-49C7-B24F-798CD106408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74" name="TextBox 3373">
          <a:extLst>
            <a:ext uri="{FF2B5EF4-FFF2-40B4-BE49-F238E27FC236}">
              <a16:creationId xmlns:a16="http://schemas.microsoft.com/office/drawing/2014/main" id="{98C722E5-ED11-415A-80F7-A6154618515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75" name="TextBox 3374">
          <a:extLst>
            <a:ext uri="{FF2B5EF4-FFF2-40B4-BE49-F238E27FC236}">
              <a16:creationId xmlns:a16="http://schemas.microsoft.com/office/drawing/2014/main" id="{EA18BF34-0D1F-450B-9D4A-9AD0C8AE5E4D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76" name="TextBox 3375">
          <a:extLst>
            <a:ext uri="{FF2B5EF4-FFF2-40B4-BE49-F238E27FC236}">
              <a16:creationId xmlns:a16="http://schemas.microsoft.com/office/drawing/2014/main" id="{C757C807-1219-43B2-9BF2-AED1D59AB33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77" name="TextBox 3376">
          <a:extLst>
            <a:ext uri="{FF2B5EF4-FFF2-40B4-BE49-F238E27FC236}">
              <a16:creationId xmlns:a16="http://schemas.microsoft.com/office/drawing/2014/main" id="{5892935D-333F-4680-9561-B1EF45FA258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78" name="TextBox 3377">
          <a:extLst>
            <a:ext uri="{FF2B5EF4-FFF2-40B4-BE49-F238E27FC236}">
              <a16:creationId xmlns:a16="http://schemas.microsoft.com/office/drawing/2014/main" id="{7C5C6ED9-F277-40D5-BAEA-9510440CEF9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79" name="TextBox 3378">
          <a:extLst>
            <a:ext uri="{FF2B5EF4-FFF2-40B4-BE49-F238E27FC236}">
              <a16:creationId xmlns:a16="http://schemas.microsoft.com/office/drawing/2014/main" id="{CB13FBBA-FCAA-4FF0-B5F9-52928AB6A01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id="{E2B6312A-5F3D-4CCA-8D63-564244B25F7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81" name="TextBox 3380">
          <a:extLst>
            <a:ext uri="{FF2B5EF4-FFF2-40B4-BE49-F238E27FC236}">
              <a16:creationId xmlns:a16="http://schemas.microsoft.com/office/drawing/2014/main" id="{7073BAD7-A77D-4B10-8965-85F87BD9272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82" name="TextBox 3381">
          <a:extLst>
            <a:ext uri="{FF2B5EF4-FFF2-40B4-BE49-F238E27FC236}">
              <a16:creationId xmlns:a16="http://schemas.microsoft.com/office/drawing/2014/main" id="{E4EC56B7-EE83-4774-A9B1-565D30B7A75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83" name="TextBox 3382">
          <a:extLst>
            <a:ext uri="{FF2B5EF4-FFF2-40B4-BE49-F238E27FC236}">
              <a16:creationId xmlns:a16="http://schemas.microsoft.com/office/drawing/2014/main" id="{3B3A6ED2-FF7A-47F9-AD53-E168FBB777B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id="{9F43E5A9-3BA0-4376-B970-B0AE86E65F1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85" name="TextBox 3384">
          <a:extLst>
            <a:ext uri="{FF2B5EF4-FFF2-40B4-BE49-F238E27FC236}">
              <a16:creationId xmlns:a16="http://schemas.microsoft.com/office/drawing/2014/main" id="{C7474EC8-9D25-4537-AAE7-A3FEE30FE4A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86" name="TextBox 3385">
          <a:extLst>
            <a:ext uri="{FF2B5EF4-FFF2-40B4-BE49-F238E27FC236}">
              <a16:creationId xmlns:a16="http://schemas.microsoft.com/office/drawing/2014/main" id="{2B2FD949-66F4-461C-83E0-5A46CC18CF3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id="{7FD10424-0AF1-4BBB-96C0-9D072E14D79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88" name="TextBox 3387">
          <a:extLst>
            <a:ext uri="{FF2B5EF4-FFF2-40B4-BE49-F238E27FC236}">
              <a16:creationId xmlns:a16="http://schemas.microsoft.com/office/drawing/2014/main" id="{17031587-DCB8-47F0-9020-803684FF1A9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id="{72C37630-5ADB-4052-A6C7-0B62ED6B64B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id="{987B6EF3-5937-4237-8418-C2CA696DF2C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91" name="TextBox 3390">
          <a:extLst>
            <a:ext uri="{FF2B5EF4-FFF2-40B4-BE49-F238E27FC236}">
              <a16:creationId xmlns:a16="http://schemas.microsoft.com/office/drawing/2014/main" id="{FE016CF8-F3E9-49A7-8EBD-297F901E1A2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92" name="TextBox 3391">
          <a:extLst>
            <a:ext uri="{FF2B5EF4-FFF2-40B4-BE49-F238E27FC236}">
              <a16:creationId xmlns:a16="http://schemas.microsoft.com/office/drawing/2014/main" id="{9AEF570A-93C3-419C-AC3A-DEDED979CE4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93" name="TextBox 3392">
          <a:extLst>
            <a:ext uri="{FF2B5EF4-FFF2-40B4-BE49-F238E27FC236}">
              <a16:creationId xmlns:a16="http://schemas.microsoft.com/office/drawing/2014/main" id="{45513186-4F33-47FF-842C-CB0AF5B8C50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94" name="TextBox 3393">
          <a:extLst>
            <a:ext uri="{FF2B5EF4-FFF2-40B4-BE49-F238E27FC236}">
              <a16:creationId xmlns:a16="http://schemas.microsoft.com/office/drawing/2014/main" id="{5B644A68-1940-485E-ABBA-1790890B445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95" name="TextBox 3394">
          <a:extLst>
            <a:ext uri="{FF2B5EF4-FFF2-40B4-BE49-F238E27FC236}">
              <a16:creationId xmlns:a16="http://schemas.microsoft.com/office/drawing/2014/main" id="{1D6C61D5-A054-441F-BFDC-76A8D018EC3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id="{7E2182D0-48E8-42F4-AED7-E733C61C3B6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97" name="TextBox 3396">
          <a:extLst>
            <a:ext uri="{FF2B5EF4-FFF2-40B4-BE49-F238E27FC236}">
              <a16:creationId xmlns:a16="http://schemas.microsoft.com/office/drawing/2014/main" id="{B90929CF-0091-49BA-9864-F9A7821D409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98" name="TextBox 3397">
          <a:extLst>
            <a:ext uri="{FF2B5EF4-FFF2-40B4-BE49-F238E27FC236}">
              <a16:creationId xmlns:a16="http://schemas.microsoft.com/office/drawing/2014/main" id="{2A3EE6E1-98AD-4C01-B867-11BD6D07522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id="{F526E79E-DB83-4EBE-B731-53144784C1B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00" name="TextBox 3399">
          <a:extLst>
            <a:ext uri="{FF2B5EF4-FFF2-40B4-BE49-F238E27FC236}">
              <a16:creationId xmlns:a16="http://schemas.microsoft.com/office/drawing/2014/main" id="{49E9F417-2124-4C19-9D30-9B63F95DF2A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01" name="TextBox 3400">
          <a:extLst>
            <a:ext uri="{FF2B5EF4-FFF2-40B4-BE49-F238E27FC236}">
              <a16:creationId xmlns:a16="http://schemas.microsoft.com/office/drawing/2014/main" id="{DC53214E-8A48-4220-82DC-FF06662410C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id="{FC1B75AC-43BB-4A29-9196-3B3B9CB68E5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03" name="TextBox 3402">
          <a:extLst>
            <a:ext uri="{FF2B5EF4-FFF2-40B4-BE49-F238E27FC236}">
              <a16:creationId xmlns:a16="http://schemas.microsoft.com/office/drawing/2014/main" id="{0E9E5820-DDC5-49EC-AC14-F1CDFE89113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04" name="TextBox 3403">
          <a:extLst>
            <a:ext uri="{FF2B5EF4-FFF2-40B4-BE49-F238E27FC236}">
              <a16:creationId xmlns:a16="http://schemas.microsoft.com/office/drawing/2014/main" id="{A3E8AAEB-C6AC-4816-AFAE-CAEC68D0760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id="{C436DD81-179D-405A-9F8E-E7617DE85E6D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06" name="TextBox 3405">
          <a:extLst>
            <a:ext uri="{FF2B5EF4-FFF2-40B4-BE49-F238E27FC236}">
              <a16:creationId xmlns:a16="http://schemas.microsoft.com/office/drawing/2014/main" id="{82235A47-926F-4578-9456-C6C101BA44E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07" name="TextBox 3406">
          <a:extLst>
            <a:ext uri="{FF2B5EF4-FFF2-40B4-BE49-F238E27FC236}">
              <a16:creationId xmlns:a16="http://schemas.microsoft.com/office/drawing/2014/main" id="{C546A26C-125C-431C-B48E-42B494B4A49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id="{0C897314-C207-47A0-B283-0D16C73B07B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09" name="TextBox 3408">
          <a:extLst>
            <a:ext uri="{FF2B5EF4-FFF2-40B4-BE49-F238E27FC236}">
              <a16:creationId xmlns:a16="http://schemas.microsoft.com/office/drawing/2014/main" id="{FACD801D-568C-4569-BA9B-F2FEE1840B5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id="{BA3F4198-4138-405B-8533-53E46AFD8DE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id="{A4A0677C-B4F2-4DD9-99CE-FEBEE59B91D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12" name="TextBox 3411">
          <a:extLst>
            <a:ext uri="{FF2B5EF4-FFF2-40B4-BE49-F238E27FC236}">
              <a16:creationId xmlns:a16="http://schemas.microsoft.com/office/drawing/2014/main" id="{09AF7444-F1C7-4C58-9A80-3662FE52077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13" name="TextBox 3412">
          <a:extLst>
            <a:ext uri="{FF2B5EF4-FFF2-40B4-BE49-F238E27FC236}">
              <a16:creationId xmlns:a16="http://schemas.microsoft.com/office/drawing/2014/main" id="{1EE663CC-AF23-4C3F-A812-181BC6E6AFB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id="{2B8C5D1B-34D3-4EEE-B5F2-3EE2BC1A948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15" name="TextBox 3414">
          <a:extLst>
            <a:ext uri="{FF2B5EF4-FFF2-40B4-BE49-F238E27FC236}">
              <a16:creationId xmlns:a16="http://schemas.microsoft.com/office/drawing/2014/main" id="{0471CE4F-9243-4748-9FDB-9851F01080D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16" name="TextBox 3415">
          <a:extLst>
            <a:ext uri="{FF2B5EF4-FFF2-40B4-BE49-F238E27FC236}">
              <a16:creationId xmlns:a16="http://schemas.microsoft.com/office/drawing/2014/main" id="{19937138-190D-4E41-8E8E-54DE5AB9F33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id="{C96BD59B-FEBD-4111-B780-19CD96747BC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18" name="TextBox 3417">
          <a:extLst>
            <a:ext uri="{FF2B5EF4-FFF2-40B4-BE49-F238E27FC236}">
              <a16:creationId xmlns:a16="http://schemas.microsoft.com/office/drawing/2014/main" id="{1722B2CB-B2A1-4CB6-963B-FA19C5D6D5B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19" name="TextBox 3418">
          <a:extLst>
            <a:ext uri="{FF2B5EF4-FFF2-40B4-BE49-F238E27FC236}">
              <a16:creationId xmlns:a16="http://schemas.microsoft.com/office/drawing/2014/main" id="{4EC5EC0C-0F0A-4D10-82E4-9AB01F80425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id="{EFF05F7A-F48C-4978-864B-6FE1E2303E9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21" name="TextBox 3420">
          <a:extLst>
            <a:ext uri="{FF2B5EF4-FFF2-40B4-BE49-F238E27FC236}">
              <a16:creationId xmlns:a16="http://schemas.microsoft.com/office/drawing/2014/main" id="{834939A9-7706-4F90-B8CA-1E0CB303476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22" name="TextBox 3421">
          <a:extLst>
            <a:ext uri="{FF2B5EF4-FFF2-40B4-BE49-F238E27FC236}">
              <a16:creationId xmlns:a16="http://schemas.microsoft.com/office/drawing/2014/main" id="{2A17F38B-4505-4AC2-B566-06CED85977D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id="{55E3EF54-B340-4064-94ED-C40FCBAFA63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24" name="TextBox 3423">
          <a:extLst>
            <a:ext uri="{FF2B5EF4-FFF2-40B4-BE49-F238E27FC236}">
              <a16:creationId xmlns:a16="http://schemas.microsoft.com/office/drawing/2014/main" id="{B185A3A4-5FA8-4DF2-A6A2-822F0C57571D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25" name="TextBox 3424">
          <a:extLst>
            <a:ext uri="{FF2B5EF4-FFF2-40B4-BE49-F238E27FC236}">
              <a16:creationId xmlns:a16="http://schemas.microsoft.com/office/drawing/2014/main" id="{A5EEA754-BD17-46BF-B2BA-3477B05B78C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id="{6F71A2AA-E8D9-47CD-94F6-9B3022281E7D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27" name="TextBox 3426">
          <a:extLst>
            <a:ext uri="{FF2B5EF4-FFF2-40B4-BE49-F238E27FC236}">
              <a16:creationId xmlns:a16="http://schemas.microsoft.com/office/drawing/2014/main" id="{09062143-9337-4A45-A70F-05190429648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28" name="TextBox 3427">
          <a:extLst>
            <a:ext uri="{FF2B5EF4-FFF2-40B4-BE49-F238E27FC236}">
              <a16:creationId xmlns:a16="http://schemas.microsoft.com/office/drawing/2014/main" id="{3B8F8B9B-E8F9-4DDC-8C32-E225B1A8D35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id="{496C5C58-C503-4C7A-9C7E-223F3F32686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30" name="TextBox 3429">
          <a:extLst>
            <a:ext uri="{FF2B5EF4-FFF2-40B4-BE49-F238E27FC236}">
              <a16:creationId xmlns:a16="http://schemas.microsoft.com/office/drawing/2014/main" id="{6E081919-86B8-4968-87E2-9A11BD803E2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31" name="TextBox 3430">
          <a:extLst>
            <a:ext uri="{FF2B5EF4-FFF2-40B4-BE49-F238E27FC236}">
              <a16:creationId xmlns:a16="http://schemas.microsoft.com/office/drawing/2014/main" id="{4A9180EE-B9D7-4712-8FAE-E5DF82B5C94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id="{4C233A01-0C46-43CF-BD5B-4650005E417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33" name="TextBox 3432">
          <a:extLst>
            <a:ext uri="{FF2B5EF4-FFF2-40B4-BE49-F238E27FC236}">
              <a16:creationId xmlns:a16="http://schemas.microsoft.com/office/drawing/2014/main" id="{ABDDA705-C376-48C5-974D-D33A8175996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34" name="TextBox 3433">
          <a:extLst>
            <a:ext uri="{FF2B5EF4-FFF2-40B4-BE49-F238E27FC236}">
              <a16:creationId xmlns:a16="http://schemas.microsoft.com/office/drawing/2014/main" id="{C78FC074-45AC-475E-84F9-85E3FF4E6CF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BB277D36-E89F-4FC0-9ACD-78A68DA5E0AD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36" name="TextBox 3435">
          <a:extLst>
            <a:ext uri="{FF2B5EF4-FFF2-40B4-BE49-F238E27FC236}">
              <a16:creationId xmlns:a16="http://schemas.microsoft.com/office/drawing/2014/main" id="{3FAE9338-3AF0-4B6D-9E94-E09C9480675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37" name="TextBox 3436">
          <a:extLst>
            <a:ext uri="{FF2B5EF4-FFF2-40B4-BE49-F238E27FC236}">
              <a16:creationId xmlns:a16="http://schemas.microsoft.com/office/drawing/2014/main" id="{D3BFEDBD-AE51-4836-9CCC-B0BB3034082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id="{23F38D40-62A7-48BC-9A1E-6D52E568EC9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39" name="TextBox 3438">
          <a:extLst>
            <a:ext uri="{FF2B5EF4-FFF2-40B4-BE49-F238E27FC236}">
              <a16:creationId xmlns:a16="http://schemas.microsoft.com/office/drawing/2014/main" id="{9157C67E-018F-4081-B43B-3435D71D560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id="{6B33B955-D5E2-4058-B307-2A2458B2843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FB82F830-BB63-4751-96D2-24EA50F6AA7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42" name="TextBox 3441">
          <a:extLst>
            <a:ext uri="{FF2B5EF4-FFF2-40B4-BE49-F238E27FC236}">
              <a16:creationId xmlns:a16="http://schemas.microsoft.com/office/drawing/2014/main" id="{FDE8B842-96B0-410E-9894-609B6EAF2CE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id="{563CA001-63C4-4ADB-891C-A7CD68F0DA9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id="{D6C88FD7-95C1-412C-9C4A-0DA0AA74BCE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45" name="TextBox 3444">
          <a:extLst>
            <a:ext uri="{FF2B5EF4-FFF2-40B4-BE49-F238E27FC236}">
              <a16:creationId xmlns:a16="http://schemas.microsoft.com/office/drawing/2014/main" id="{9F8ABD62-19CD-42DA-BA4C-1D7068EA985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id="{2F1432E2-1778-4E08-B118-0DF39AD03FF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id="{0AD8CFA6-4C8F-40B1-B975-29919203BA6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48" name="TextBox 3447">
          <a:extLst>
            <a:ext uri="{FF2B5EF4-FFF2-40B4-BE49-F238E27FC236}">
              <a16:creationId xmlns:a16="http://schemas.microsoft.com/office/drawing/2014/main" id="{AE4A13BD-46BF-4795-9E02-40FBFDB78FD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id="{51E06630-010F-41FE-B81E-41ECCA4D040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5B43352B-7299-421D-9231-D107239BCB6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51" name="TextBox 3450">
          <a:extLst>
            <a:ext uri="{FF2B5EF4-FFF2-40B4-BE49-F238E27FC236}">
              <a16:creationId xmlns:a16="http://schemas.microsoft.com/office/drawing/2014/main" id="{620E050E-5E20-4152-AE82-FE993E6B221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id="{960300F0-AE44-4224-A499-4265C0463B5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id="{DD25D715-FB63-4E2F-9626-1B6EC72BEECD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54" name="TextBox 3453">
          <a:extLst>
            <a:ext uri="{FF2B5EF4-FFF2-40B4-BE49-F238E27FC236}">
              <a16:creationId xmlns:a16="http://schemas.microsoft.com/office/drawing/2014/main" id="{FE422BE4-2707-4D66-9A4B-C7F0F9C8DCF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id="{2F97DC24-AF11-4F4F-99BC-1C074EBBCC8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D176DC78-79A0-43FE-A33A-13053279FD0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57" name="TextBox 3456">
          <a:extLst>
            <a:ext uri="{FF2B5EF4-FFF2-40B4-BE49-F238E27FC236}">
              <a16:creationId xmlns:a16="http://schemas.microsoft.com/office/drawing/2014/main" id="{38B0F937-470C-4374-AB7C-B1455CB26BF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id="{53249C20-451F-4838-862F-54BC91256E3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id="{F8FC7EEE-94D2-46EA-823E-33C43832DDF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60" name="TextBox 3459">
          <a:extLst>
            <a:ext uri="{FF2B5EF4-FFF2-40B4-BE49-F238E27FC236}">
              <a16:creationId xmlns:a16="http://schemas.microsoft.com/office/drawing/2014/main" id="{7359F259-1805-4FBD-B0E6-D60A15EE12F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id="{EA99474D-6563-48DA-A7C0-A64687B5B4E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id="{EE030681-8357-4061-889D-EE91CBFFF77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id="{D2D65F85-C41A-4F46-BF08-194148E8E20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id="{2A0CE9F2-9F3C-4B30-8AFB-51D27C97C98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id="{65BEB4F9-928E-4C24-905B-9880B29BA41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id="{375A7AE6-C0D5-4F20-87AF-FA149A29FD4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id="{6E36E360-BBBD-4261-BF17-FDD72CA4568A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68" name="TextBox 3467">
          <a:extLst>
            <a:ext uri="{FF2B5EF4-FFF2-40B4-BE49-F238E27FC236}">
              <a16:creationId xmlns:a16="http://schemas.microsoft.com/office/drawing/2014/main" id="{7D366E88-A545-40F8-931F-5BA4DB58B5A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69" name="TextBox 3468">
          <a:extLst>
            <a:ext uri="{FF2B5EF4-FFF2-40B4-BE49-F238E27FC236}">
              <a16:creationId xmlns:a16="http://schemas.microsoft.com/office/drawing/2014/main" id="{D1519CC1-3FFD-4AB2-88AF-2A266C6F3E2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id="{CAE75644-DD39-4649-AC0F-D87FD931468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id="{FA97520D-CFAF-4DF7-9828-D6272C5E56C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id="{51DE081E-647D-4578-8383-18F6E3441ED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id="{3D149CCA-7DC8-4AEB-B200-AC12DF0333D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id="{72D0B8CB-B85A-420C-BD6D-890EEC34B50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id="{7FADC5A0-70BF-411E-8C71-51B2B1CB177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id="{47509AE2-1AA3-41B7-8AC7-438A2AA5E9B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id="{1272F589-0BFB-421C-BC8E-622EA03F6F61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id="{38F74D43-03F5-410F-9FE2-31B2DDEF8F6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id="{C2068A86-6ADE-43EE-A92D-6BEDFACC741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id="{8FBE71DD-7080-4BD7-8A61-E255A20BE90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id="{3787C9BF-1A77-408D-B2F4-C93F973DA818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id="{735CD57C-1E92-4ACE-906D-2ACC0F633F0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id="{63A4C79F-F7B6-495C-B6A0-E6572F28098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84" name="TextBox 3483">
          <a:extLst>
            <a:ext uri="{FF2B5EF4-FFF2-40B4-BE49-F238E27FC236}">
              <a16:creationId xmlns:a16="http://schemas.microsoft.com/office/drawing/2014/main" id="{8A093843-6F63-4FA8-8C79-FE69F6091CF0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id="{A921DB47-F2EA-4FBD-BF69-CB44A7133FB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id="{C31C155A-0B91-4459-AB77-F6B03822B56C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id="{5851CFBD-9DDB-44DD-833F-43919385A56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id="{1EAF130A-1B98-443C-9E48-E9C3E3777C13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id="{DDFA20E8-A343-41EB-BDBF-85F13B5165A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id="{6AA8CDE7-9451-4C34-8F1A-9FC191F3D12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id="{7AF3EF7C-C8A8-4427-9675-2167FD95C30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id="{47E156EC-E5A6-4C00-B879-32FEF84484B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93" name="TextBox 3492">
          <a:extLst>
            <a:ext uri="{FF2B5EF4-FFF2-40B4-BE49-F238E27FC236}">
              <a16:creationId xmlns:a16="http://schemas.microsoft.com/office/drawing/2014/main" id="{AEE0E188-750B-480A-9A62-10F53BDC51F7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id="{236EE37B-AF76-4B73-B70F-584685EAA4A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id="{AFF7AD43-BADD-405E-ACD6-9FB891848E8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id="{A7F46745-EF33-4A8A-BF66-046C26DC2BE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id="{E07B8B21-A315-4F91-9DE4-D41EE19D85C5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id="{BBFDE5C5-A54E-4FB7-ACAE-4E8C35B841A2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499" name="TextBox 3498">
          <a:extLst>
            <a:ext uri="{FF2B5EF4-FFF2-40B4-BE49-F238E27FC236}">
              <a16:creationId xmlns:a16="http://schemas.microsoft.com/office/drawing/2014/main" id="{8A0B7F49-3538-4913-BF1E-A3C42A376C7E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id="{93ACFDE5-BF9B-48A6-A65A-DA4D41F655D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id="{C39087E0-A40F-4B7E-9402-802A80663CB6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502" name="TextBox 3501">
          <a:extLst>
            <a:ext uri="{FF2B5EF4-FFF2-40B4-BE49-F238E27FC236}">
              <a16:creationId xmlns:a16="http://schemas.microsoft.com/office/drawing/2014/main" id="{C423B8E3-1EC4-4797-82D1-2296678C8C9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id="{AEF48C76-CF21-4D0B-B29E-8CEDADE0F604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id="{5C855A1B-5337-416A-B50F-85ED8CADA2AF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id="{CB4E79C5-1DFC-4022-A629-69F1A350E00B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65" cy="172227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id="{8CB83F7B-002D-45BF-9992-9B5A3D569189}"/>
            </a:ext>
          </a:extLst>
        </xdr:cNvPr>
        <xdr:cNvSpPr txBox="1"/>
      </xdr:nvSpPr>
      <xdr:spPr>
        <a:xfrm>
          <a:off x="243840" y="2202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07" name="TextBox 3506">
          <a:extLst>
            <a:ext uri="{FF2B5EF4-FFF2-40B4-BE49-F238E27FC236}">
              <a16:creationId xmlns:a16="http://schemas.microsoft.com/office/drawing/2014/main" id="{9DC77166-3A09-40E0-896C-44C5F2883739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id="{DBB2ADB5-D93D-47E8-8902-EC8C38AFB538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id="{9EA2A2C2-7EE7-4574-BB15-4C66D29ABF98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id="{DA58B756-50E5-48FB-BA85-8F233E92C421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id="{199A55BE-8BB6-4FA1-9334-91E441DB1507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id="{1A0089AC-CE46-477B-909A-59D3BBF59FDF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id="{46E955B1-94A7-42B0-B2D5-6D45450D49E3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id="{D6760710-2125-418A-B4B9-8A1AD292AC11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id="{DE29AB69-F880-4870-9AEB-5676F09D7650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id="{396C516F-8025-47F9-A6F5-F1D7A955B5AE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17" name="TextBox 3516">
          <a:extLst>
            <a:ext uri="{FF2B5EF4-FFF2-40B4-BE49-F238E27FC236}">
              <a16:creationId xmlns:a16="http://schemas.microsoft.com/office/drawing/2014/main" id="{17FAFE92-15F7-4E88-9BB1-5690631322DA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id="{1B59BAAC-A47E-4E23-AB20-423C23EEF972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19" name="TextBox 3518">
          <a:extLst>
            <a:ext uri="{FF2B5EF4-FFF2-40B4-BE49-F238E27FC236}">
              <a16:creationId xmlns:a16="http://schemas.microsoft.com/office/drawing/2014/main" id="{DDA08270-5650-477C-B311-673411E5C08A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id="{8650D626-66E0-4755-AF55-7E59A1318E93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id="{E5936B20-0F09-46A0-BCA5-FD144FE9C158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22" name="TextBox 3521">
          <a:extLst>
            <a:ext uri="{FF2B5EF4-FFF2-40B4-BE49-F238E27FC236}">
              <a16:creationId xmlns:a16="http://schemas.microsoft.com/office/drawing/2014/main" id="{10C39C45-A994-44EF-A33C-FC9DFF8455F1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23" name="TextBox 3522">
          <a:extLst>
            <a:ext uri="{FF2B5EF4-FFF2-40B4-BE49-F238E27FC236}">
              <a16:creationId xmlns:a16="http://schemas.microsoft.com/office/drawing/2014/main" id="{793AFC2D-5CB4-4D32-A8DC-89D5B388E39E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24" name="TextBox 3523">
          <a:extLst>
            <a:ext uri="{FF2B5EF4-FFF2-40B4-BE49-F238E27FC236}">
              <a16:creationId xmlns:a16="http://schemas.microsoft.com/office/drawing/2014/main" id="{4ACCDEEA-238F-4DCD-B675-5DBDB43F0AC7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id="{28027B13-5F27-42BA-8B83-A70680924D0B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26" name="TextBox 3525">
          <a:extLst>
            <a:ext uri="{FF2B5EF4-FFF2-40B4-BE49-F238E27FC236}">
              <a16:creationId xmlns:a16="http://schemas.microsoft.com/office/drawing/2014/main" id="{72B33E3A-4440-4A32-9BD8-1D3B326A3404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27" name="TextBox 3526">
          <a:extLst>
            <a:ext uri="{FF2B5EF4-FFF2-40B4-BE49-F238E27FC236}">
              <a16:creationId xmlns:a16="http://schemas.microsoft.com/office/drawing/2014/main" id="{426D9392-0BA1-48BC-B1A7-E4FEA6F898A9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28" name="TextBox 3527">
          <a:extLst>
            <a:ext uri="{FF2B5EF4-FFF2-40B4-BE49-F238E27FC236}">
              <a16:creationId xmlns:a16="http://schemas.microsoft.com/office/drawing/2014/main" id="{2AFE3E14-B542-4E80-B23D-C9475B5868D8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29" name="TextBox 3528">
          <a:extLst>
            <a:ext uri="{FF2B5EF4-FFF2-40B4-BE49-F238E27FC236}">
              <a16:creationId xmlns:a16="http://schemas.microsoft.com/office/drawing/2014/main" id="{160427B6-EDEE-4A91-B582-A7988B968574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id="{7A6C8A08-9274-4358-A1D2-8719E71E868A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31" name="TextBox 3530">
          <a:extLst>
            <a:ext uri="{FF2B5EF4-FFF2-40B4-BE49-F238E27FC236}">
              <a16:creationId xmlns:a16="http://schemas.microsoft.com/office/drawing/2014/main" id="{0E937A55-6EC1-4130-B642-0421D60D442F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32" name="TextBox 3531">
          <a:extLst>
            <a:ext uri="{FF2B5EF4-FFF2-40B4-BE49-F238E27FC236}">
              <a16:creationId xmlns:a16="http://schemas.microsoft.com/office/drawing/2014/main" id="{824704EF-236E-421D-97A1-768E76407C21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33" name="TextBox 3532">
          <a:extLst>
            <a:ext uri="{FF2B5EF4-FFF2-40B4-BE49-F238E27FC236}">
              <a16:creationId xmlns:a16="http://schemas.microsoft.com/office/drawing/2014/main" id="{4BAA404D-2C3F-4276-8343-0A7A159834E5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34" name="TextBox 3533">
          <a:extLst>
            <a:ext uri="{FF2B5EF4-FFF2-40B4-BE49-F238E27FC236}">
              <a16:creationId xmlns:a16="http://schemas.microsoft.com/office/drawing/2014/main" id="{5B0B0E05-3C57-48A6-8947-33D5EB173B3E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id="{58A34165-106B-4185-B891-D8E83691A212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id="{AE47816D-82E7-4EDF-911D-78D915759CF4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37" name="TextBox 3536">
          <a:extLst>
            <a:ext uri="{FF2B5EF4-FFF2-40B4-BE49-F238E27FC236}">
              <a16:creationId xmlns:a16="http://schemas.microsoft.com/office/drawing/2014/main" id="{56B8120A-2AA0-43CA-8811-18AD3CF9721E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38" name="TextBox 3537">
          <a:extLst>
            <a:ext uri="{FF2B5EF4-FFF2-40B4-BE49-F238E27FC236}">
              <a16:creationId xmlns:a16="http://schemas.microsoft.com/office/drawing/2014/main" id="{A3615DD4-A359-4993-BBB3-5C3AA4B7ECFA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id="{D3B9EF9F-5E75-4C1F-93AF-BFDDA5A847E4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id="{A170CB88-5FA3-425C-A55A-F109CEB93010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id="{E6A984C9-F1FD-46EC-B5FD-4A43B65B5E25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id="{1553D828-1CD0-4C21-B188-647C52CBCC8A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id="{2B7E25E0-BFA6-489A-875F-1C2BCE7752F9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44" name="TextBox 3543">
          <a:extLst>
            <a:ext uri="{FF2B5EF4-FFF2-40B4-BE49-F238E27FC236}">
              <a16:creationId xmlns:a16="http://schemas.microsoft.com/office/drawing/2014/main" id="{EE483082-BCF9-42E0-A490-66323E34591E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id="{8412F7A7-8523-47D8-A578-3FBBADCFECE2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id="{E50106EB-B8FD-43B1-91D1-AADEAC8EEA57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47" name="TextBox 3546">
          <a:extLst>
            <a:ext uri="{FF2B5EF4-FFF2-40B4-BE49-F238E27FC236}">
              <a16:creationId xmlns:a16="http://schemas.microsoft.com/office/drawing/2014/main" id="{4935C00F-5BE1-4220-94B8-4B6A4446728A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id="{8CD41971-5CA6-400F-80D2-4BD9A282AD26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49" name="TextBox 3548">
          <a:extLst>
            <a:ext uri="{FF2B5EF4-FFF2-40B4-BE49-F238E27FC236}">
              <a16:creationId xmlns:a16="http://schemas.microsoft.com/office/drawing/2014/main" id="{3BC58894-F00B-4930-BF08-9AA9B1ACFB14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50" name="TextBox 3549">
          <a:extLst>
            <a:ext uri="{FF2B5EF4-FFF2-40B4-BE49-F238E27FC236}">
              <a16:creationId xmlns:a16="http://schemas.microsoft.com/office/drawing/2014/main" id="{1CCD574F-FD6C-433B-A193-B5B257E60F43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id="{9EFA570D-D19B-4CB3-A6CD-D09539B1E63D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52" name="TextBox 3551">
          <a:extLst>
            <a:ext uri="{FF2B5EF4-FFF2-40B4-BE49-F238E27FC236}">
              <a16:creationId xmlns:a16="http://schemas.microsoft.com/office/drawing/2014/main" id="{3AD2A2C1-33A3-4376-8747-BDF1271E3042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53" name="TextBox 3552">
          <a:extLst>
            <a:ext uri="{FF2B5EF4-FFF2-40B4-BE49-F238E27FC236}">
              <a16:creationId xmlns:a16="http://schemas.microsoft.com/office/drawing/2014/main" id="{38C5732A-205C-4D3A-8BB5-6D51AABCCD2B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65" cy="172227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id="{B73CF77B-C285-4BC2-BED4-2A777AA4E19D}"/>
            </a:ext>
          </a:extLst>
        </xdr:cNvPr>
        <xdr:cNvSpPr txBox="1"/>
      </xdr:nvSpPr>
      <xdr:spPr>
        <a:xfrm>
          <a:off x="243840" y="5631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id="{478ADBA2-0C17-4C08-B3A0-89D029FBFABE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56" name="TextBox 3555">
          <a:extLst>
            <a:ext uri="{FF2B5EF4-FFF2-40B4-BE49-F238E27FC236}">
              <a16:creationId xmlns:a16="http://schemas.microsoft.com/office/drawing/2014/main" id="{3BDA5499-3750-4E88-AFD1-7FA58E04320E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id="{488A5480-6214-4FD3-9A78-8A4C74E33CC6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58" name="TextBox 3557">
          <a:extLst>
            <a:ext uri="{FF2B5EF4-FFF2-40B4-BE49-F238E27FC236}">
              <a16:creationId xmlns:a16="http://schemas.microsoft.com/office/drawing/2014/main" id="{FD42ABBF-6BDB-4519-8D2E-D6AA5B0A44A4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59" name="TextBox 3558">
          <a:extLst>
            <a:ext uri="{FF2B5EF4-FFF2-40B4-BE49-F238E27FC236}">
              <a16:creationId xmlns:a16="http://schemas.microsoft.com/office/drawing/2014/main" id="{1F4C951F-5038-4BFD-8E43-0BF111B0FCB3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id="{0D29F15E-4E1E-46E3-BCF7-371FC47EFB74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id="{6D964E6E-F44E-4C45-BB8B-E994C7D763D1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id="{37B165C2-FB14-4D40-B2ED-FC3B93FB673C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id="{CCC922B5-15FD-432A-B21C-962A4C7F56E9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64" name="TextBox 3563">
          <a:extLst>
            <a:ext uri="{FF2B5EF4-FFF2-40B4-BE49-F238E27FC236}">
              <a16:creationId xmlns:a16="http://schemas.microsoft.com/office/drawing/2014/main" id="{48C9D5EA-CCD3-4E54-BCC8-FF69AB244877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id="{10E182BF-233F-4021-971A-CBBCBACF73E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id="{8662C41A-CBCE-47FB-AAAF-4804E126D43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id="{DCC781F3-BB06-401E-9886-45979B8929E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68" name="TextBox 3567">
          <a:extLst>
            <a:ext uri="{FF2B5EF4-FFF2-40B4-BE49-F238E27FC236}">
              <a16:creationId xmlns:a16="http://schemas.microsoft.com/office/drawing/2014/main" id="{C644266D-8A80-4AC9-9E1E-25BF6A0D5CB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id="{F0CA0B32-8AEF-4EEA-9FFF-7CAEE98433B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id="{EEE2DCD7-A3A4-4D42-8814-253E0BFB1CA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71" name="TextBox 3570">
          <a:extLst>
            <a:ext uri="{FF2B5EF4-FFF2-40B4-BE49-F238E27FC236}">
              <a16:creationId xmlns:a16="http://schemas.microsoft.com/office/drawing/2014/main" id="{3E79E601-DDEC-4169-858A-60D975BA5207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id="{4178196E-CE6F-41ED-9BCE-CE3B7A39FBC1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id="{E81DF319-80BD-4D92-8DEC-FBB8396F669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74" name="TextBox 3573">
          <a:extLst>
            <a:ext uri="{FF2B5EF4-FFF2-40B4-BE49-F238E27FC236}">
              <a16:creationId xmlns:a16="http://schemas.microsoft.com/office/drawing/2014/main" id="{DEB07324-476F-4F0B-B253-B0DC1B62BAD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id="{232B0D9B-A92D-4B1A-BBB6-685369F7CEC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id="{FBE74B72-BC29-4AD2-9B18-AF7F6FECD104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77" name="TextBox 3576">
          <a:extLst>
            <a:ext uri="{FF2B5EF4-FFF2-40B4-BE49-F238E27FC236}">
              <a16:creationId xmlns:a16="http://schemas.microsoft.com/office/drawing/2014/main" id="{9ED05978-4F0C-446F-8AF2-888C37B0DFAC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id="{94CEE8DF-F458-4CEF-951B-67AF7752B649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79" name="TextBox 3578">
          <a:extLst>
            <a:ext uri="{FF2B5EF4-FFF2-40B4-BE49-F238E27FC236}">
              <a16:creationId xmlns:a16="http://schemas.microsoft.com/office/drawing/2014/main" id="{F52331D1-D8ED-47DA-AB5C-D402BD0A9956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id="{FA99658D-38AE-4C2C-B842-AE318F12DC64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id="{637F1ABE-1025-41E9-B597-A3247AA3CEA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82" name="TextBox 3581">
          <a:extLst>
            <a:ext uri="{FF2B5EF4-FFF2-40B4-BE49-F238E27FC236}">
              <a16:creationId xmlns:a16="http://schemas.microsoft.com/office/drawing/2014/main" id="{865301E9-9029-460B-BDFE-842B43FA478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id="{6D338D46-5B90-4B02-B8E7-23B76932302A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id="{E3272043-D0EE-40BB-BA08-D914B48621CA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id="{05D49220-D508-48AE-9D80-0F26B9AD4622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id="{FE3A9499-C3DE-40B3-863C-6D3879F94CB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id="{DBF72A1B-7338-49B5-BA78-26DC939614D8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id="{22FEA23B-CAD2-4730-9EDB-92E4A6CD5B14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89" name="TextBox 3588">
          <a:extLst>
            <a:ext uri="{FF2B5EF4-FFF2-40B4-BE49-F238E27FC236}">
              <a16:creationId xmlns:a16="http://schemas.microsoft.com/office/drawing/2014/main" id="{C256A7AC-C021-4739-844E-680150FBB47B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id="{C5D84BCF-F280-45B6-87E6-5CCAA878E283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id="{7A44975E-9DE1-4A10-BDDC-AB77E831F1A6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92" name="TextBox 3591">
          <a:extLst>
            <a:ext uri="{FF2B5EF4-FFF2-40B4-BE49-F238E27FC236}">
              <a16:creationId xmlns:a16="http://schemas.microsoft.com/office/drawing/2014/main" id="{3DB1292C-544E-489A-B557-5E9D341782EC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id="{CA6D82F6-AAAF-49F3-8F8B-76AF49F396F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id="{84296DF9-762A-4F5C-8D04-8D2C21355353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95" name="TextBox 3594">
          <a:extLst>
            <a:ext uri="{FF2B5EF4-FFF2-40B4-BE49-F238E27FC236}">
              <a16:creationId xmlns:a16="http://schemas.microsoft.com/office/drawing/2014/main" id="{9A976909-6FC3-49F8-8D11-E8E0CB1AEA46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id="{F4573D3C-B03F-404A-8FB6-5F95197A7896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id="{686588ED-98D2-4C27-AA15-F84CA57FD228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98" name="TextBox 3597">
          <a:extLst>
            <a:ext uri="{FF2B5EF4-FFF2-40B4-BE49-F238E27FC236}">
              <a16:creationId xmlns:a16="http://schemas.microsoft.com/office/drawing/2014/main" id="{8461C1B7-3393-4471-B11F-910CD278AF2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id="{0E6C3804-B4FB-4D5A-B830-880B643B26DC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id="{E434B351-09D1-42D7-B92E-7834F06EA53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01" name="TextBox 3600">
          <a:extLst>
            <a:ext uri="{FF2B5EF4-FFF2-40B4-BE49-F238E27FC236}">
              <a16:creationId xmlns:a16="http://schemas.microsoft.com/office/drawing/2014/main" id="{F4A0CBA1-B2ED-46D0-BA7A-439B068FC4B1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id="{E0D1D90F-B550-4ED0-B2FF-E28D8A393FA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03" name="TextBox 3602">
          <a:extLst>
            <a:ext uri="{FF2B5EF4-FFF2-40B4-BE49-F238E27FC236}">
              <a16:creationId xmlns:a16="http://schemas.microsoft.com/office/drawing/2014/main" id="{4832FBCA-0E83-45E0-9290-99F51168E43F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04" name="TextBox 3603">
          <a:extLst>
            <a:ext uri="{FF2B5EF4-FFF2-40B4-BE49-F238E27FC236}">
              <a16:creationId xmlns:a16="http://schemas.microsoft.com/office/drawing/2014/main" id="{32EAE408-48A4-461B-AB40-44C3F50AD096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0410667C-E521-4C67-84BC-9D759381B87D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id="{AD674DA5-8B2B-443D-B496-98E6C8C42C69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07" name="TextBox 3606">
          <a:extLst>
            <a:ext uri="{FF2B5EF4-FFF2-40B4-BE49-F238E27FC236}">
              <a16:creationId xmlns:a16="http://schemas.microsoft.com/office/drawing/2014/main" id="{16A866B8-9BFF-4BC8-99EC-101BE4FAE09A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id="{CCB84AD0-E6C5-4AFA-9B95-54D88EC848EF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09" name="TextBox 3608">
          <a:extLst>
            <a:ext uri="{FF2B5EF4-FFF2-40B4-BE49-F238E27FC236}">
              <a16:creationId xmlns:a16="http://schemas.microsoft.com/office/drawing/2014/main" id="{4F2A7579-09DA-4CAE-BFC4-3426C915ED82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10" name="TextBox 3609">
          <a:extLst>
            <a:ext uri="{FF2B5EF4-FFF2-40B4-BE49-F238E27FC236}">
              <a16:creationId xmlns:a16="http://schemas.microsoft.com/office/drawing/2014/main" id="{1D6BE5BC-20FD-4F5C-8711-3D71186AEDA4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1ECDBC82-505E-4E7C-88C9-F4D723A8F3E5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12" name="TextBox 3611">
          <a:extLst>
            <a:ext uri="{FF2B5EF4-FFF2-40B4-BE49-F238E27FC236}">
              <a16:creationId xmlns:a16="http://schemas.microsoft.com/office/drawing/2014/main" id="{E006D08B-CB6A-48CD-B5E1-91AC39F314B6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13" name="TextBox 3612">
          <a:extLst>
            <a:ext uri="{FF2B5EF4-FFF2-40B4-BE49-F238E27FC236}">
              <a16:creationId xmlns:a16="http://schemas.microsoft.com/office/drawing/2014/main" id="{CD9E747C-593A-41A9-8CEA-FABC85C9C297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id="{A290F534-EBE7-4963-B3AF-022D04B0F83A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15" name="TextBox 3614">
          <a:extLst>
            <a:ext uri="{FF2B5EF4-FFF2-40B4-BE49-F238E27FC236}">
              <a16:creationId xmlns:a16="http://schemas.microsoft.com/office/drawing/2014/main" id="{CBA3D190-E60C-4F47-B4A9-6F9208642B73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16" name="TextBox 3615">
          <a:extLst>
            <a:ext uri="{FF2B5EF4-FFF2-40B4-BE49-F238E27FC236}">
              <a16:creationId xmlns:a16="http://schemas.microsoft.com/office/drawing/2014/main" id="{440BEAAC-9304-4122-865F-E54EF5610EFF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id="{D6778FF6-7627-4EE9-AD6F-842D7BD87282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18" name="TextBox 3617">
          <a:extLst>
            <a:ext uri="{FF2B5EF4-FFF2-40B4-BE49-F238E27FC236}">
              <a16:creationId xmlns:a16="http://schemas.microsoft.com/office/drawing/2014/main" id="{883886D9-8253-4A35-970C-04AF77F977C3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19" name="TextBox 3618">
          <a:extLst>
            <a:ext uri="{FF2B5EF4-FFF2-40B4-BE49-F238E27FC236}">
              <a16:creationId xmlns:a16="http://schemas.microsoft.com/office/drawing/2014/main" id="{2986F236-D589-4EFA-8264-22EB30165E3F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B45FAA92-F9C6-49E8-ABD6-703FD3F8A2CB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id="{0219AA91-C16C-47C3-9FE6-54F469950149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22" name="TextBox 3621">
          <a:extLst>
            <a:ext uri="{FF2B5EF4-FFF2-40B4-BE49-F238E27FC236}">
              <a16:creationId xmlns:a16="http://schemas.microsoft.com/office/drawing/2014/main" id="{D8E6357F-A050-4066-8A57-89E0E2E4448E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id="{970C6248-5B38-4B88-80B5-0B6FCFF6BD8A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id="{B523F2DD-CED2-4FF6-BF31-EB3139C558F6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25" name="TextBox 3624">
          <a:extLst>
            <a:ext uri="{FF2B5EF4-FFF2-40B4-BE49-F238E27FC236}">
              <a16:creationId xmlns:a16="http://schemas.microsoft.com/office/drawing/2014/main" id="{A34C4720-C0DD-4A9A-B84A-2923BBD4EE22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D5979A56-1D1E-4C61-A198-DF27A5EA5236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id="{41030942-3C88-4109-B85B-AAFEA5DC9749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28" name="TextBox 3627">
          <a:extLst>
            <a:ext uri="{FF2B5EF4-FFF2-40B4-BE49-F238E27FC236}">
              <a16:creationId xmlns:a16="http://schemas.microsoft.com/office/drawing/2014/main" id="{B2EF108B-5806-4CDA-B4CE-4F5590755738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id="{F6DE54CF-885C-44C1-9248-2A1BED4AAFA4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id="{B0BB612B-9DDC-4180-B24A-F7438CE3CEF0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31" name="TextBox 3630">
          <a:extLst>
            <a:ext uri="{FF2B5EF4-FFF2-40B4-BE49-F238E27FC236}">
              <a16:creationId xmlns:a16="http://schemas.microsoft.com/office/drawing/2014/main" id="{21E86BD2-3FF6-4E20-889A-D5AC208BE146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id="{36A200BD-2F3A-4E35-824D-2585CFA993A6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id="{1D2A019A-25EC-4ADE-8A94-B10E02B13721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34" name="TextBox 3633">
          <a:extLst>
            <a:ext uri="{FF2B5EF4-FFF2-40B4-BE49-F238E27FC236}">
              <a16:creationId xmlns:a16="http://schemas.microsoft.com/office/drawing/2014/main" id="{1AA72084-4B2F-4707-9223-B62DAC072CE9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id="{5F3708C8-CE42-4FB1-BC41-989A88D66B0F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id="{89579E3A-0C6A-4B33-B7A9-F82CE53F2FB2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37" name="TextBox 3636">
          <a:extLst>
            <a:ext uri="{FF2B5EF4-FFF2-40B4-BE49-F238E27FC236}">
              <a16:creationId xmlns:a16="http://schemas.microsoft.com/office/drawing/2014/main" id="{53513DBD-8E4F-4888-8A54-B5EFB12ACDBB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id="{E282BD05-B313-469B-8EAF-BDF4705B642D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id="{E0EC434D-4072-4500-AC3A-2B1817983174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40" name="TextBox 3639">
          <a:extLst>
            <a:ext uri="{FF2B5EF4-FFF2-40B4-BE49-F238E27FC236}">
              <a16:creationId xmlns:a16="http://schemas.microsoft.com/office/drawing/2014/main" id="{6CC95512-818C-4DA5-B15C-780C77141209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id="{7E9D26DA-F5D0-4266-BE7B-1A365FB99EBA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id="{2942C455-2D32-48F7-BFFD-88D6C9061DBD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43" name="TextBox 3642">
          <a:extLst>
            <a:ext uri="{FF2B5EF4-FFF2-40B4-BE49-F238E27FC236}">
              <a16:creationId xmlns:a16="http://schemas.microsoft.com/office/drawing/2014/main" id="{F302CA73-9961-4E12-B282-7BC0CF1908A6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44" name="TextBox 3643">
          <a:extLst>
            <a:ext uri="{FF2B5EF4-FFF2-40B4-BE49-F238E27FC236}">
              <a16:creationId xmlns:a16="http://schemas.microsoft.com/office/drawing/2014/main" id="{B3DB9700-A105-4071-A8A2-0AFF55E43BCF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id="{E3F95E53-8D75-4AFF-B898-546E25BDCC96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46" name="TextBox 3645">
          <a:extLst>
            <a:ext uri="{FF2B5EF4-FFF2-40B4-BE49-F238E27FC236}">
              <a16:creationId xmlns:a16="http://schemas.microsoft.com/office/drawing/2014/main" id="{186E7D06-CB9B-464F-9666-051FF9AC2016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id="{BC18DD35-4E38-4B9D-8FF4-0F32690ED979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id="{12E80BFB-A05D-49F2-9413-566FD7F170FF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49" name="TextBox 3648">
          <a:extLst>
            <a:ext uri="{FF2B5EF4-FFF2-40B4-BE49-F238E27FC236}">
              <a16:creationId xmlns:a16="http://schemas.microsoft.com/office/drawing/2014/main" id="{55DC36EB-71E0-4594-90F7-99164BBB072D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id="{0D582B55-7358-4C36-82CE-1F0B566534B5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id="{3BCAE8D2-EC3A-4D3F-BFC7-B129F6D67366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52" name="TextBox 3651">
          <a:extLst>
            <a:ext uri="{FF2B5EF4-FFF2-40B4-BE49-F238E27FC236}">
              <a16:creationId xmlns:a16="http://schemas.microsoft.com/office/drawing/2014/main" id="{93D2134D-1C52-4376-9575-512BC96A1A81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id="{F40BBE92-7E36-47B1-81DB-2F87431398F8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id="{BD487B88-4C7C-44F5-9140-769F2F9B0122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55" name="TextBox 3654">
          <a:extLst>
            <a:ext uri="{FF2B5EF4-FFF2-40B4-BE49-F238E27FC236}">
              <a16:creationId xmlns:a16="http://schemas.microsoft.com/office/drawing/2014/main" id="{91F112C6-15F1-4F36-98BE-BFAD41639AAA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id="{A58A9027-06E3-455D-95C3-87397C01B898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id="{BA6D37F6-A57E-404B-B678-5DDBB42249C7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58" name="TextBox 3657">
          <a:extLst>
            <a:ext uri="{FF2B5EF4-FFF2-40B4-BE49-F238E27FC236}">
              <a16:creationId xmlns:a16="http://schemas.microsoft.com/office/drawing/2014/main" id="{0AE1CB54-0C7F-4859-BE81-C47810C141D8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id="{5394D55D-81FF-4CE2-A378-B41D83D44914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id="{3168C37F-FB85-49E6-BA63-A9B6A5C2559B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61" name="TextBox 3660">
          <a:extLst>
            <a:ext uri="{FF2B5EF4-FFF2-40B4-BE49-F238E27FC236}">
              <a16:creationId xmlns:a16="http://schemas.microsoft.com/office/drawing/2014/main" id="{FCCCC3B9-44C1-4005-903C-B851D7879247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id="{5F2BE1D2-5150-488C-913E-BF213335956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id="{CC01B0BC-673F-402D-98CB-BFB2D495A2CC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64" name="TextBox 3663">
          <a:extLst>
            <a:ext uri="{FF2B5EF4-FFF2-40B4-BE49-F238E27FC236}">
              <a16:creationId xmlns:a16="http://schemas.microsoft.com/office/drawing/2014/main" id="{B689D0D6-F3E8-4A1F-9028-EC8390543C3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id="{0D16DFBB-BAC4-423D-B0B8-4DF28CA47EB6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id="{F71D7533-1292-4C01-A80D-89C83FFE06E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67" name="TextBox 3666">
          <a:extLst>
            <a:ext uri="{FF2B5EF4-FFF2-40B4-BE49-F238E27FC236}">
              <a16:creationId xmlns:a16="http://schemas.microsoft.com/office/drawing/2014/main" id="{2D637732-EA3F-485D-AAD5-C263F446FCC9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id="{CA8AC009-E42E-4DA9-B1E6-A94B8B963DBC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id="{D57D8EF1-D360-4FA0-BA62-2682AD346DD3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70" name="TextBox 3669">
          <a:extLst>
            <a:ext uri="{FF2B5EF4-FFF2-40B4-BE49-F238E27FC236}">
              <a16:creationId xmlns:a16="http://schemas.microsoft.com/office/drawing/2014/main" id="{C475D480-E576-491D-81EF-35872688026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id="{60D1A85E-E924-4779-9A99-C3807BC15CF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id="{B7A792B0-7669-4964-B818-D8E0A71E0ECA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73" name="TextBox 3672">
          <a:extLst>
            <a:ext uri="{FF2B5EF4-FFF2-40B4-BE49-F238E27FC236}">
              <a16:creationId xmlns:a16="http://schemas.microsoft.com/office/drawing/2014/main" id="{A8FE09D3-966D-49FA-844F-5E872A641DA6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id="{890E623B-D698-4281-824C-63E38E7D911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id="{F9AC1AA8-8392-4788-B202-F513659AF6FA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id="{1B37B612-A53E-421A-8F19-B1F0D6AB782B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id="{9E0F8501-B619-4571-8286-CBF89C38F256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78" name="TextBox 3677">
          <a:extLst>
            <a:ext uri="{FF2B5EF4-FFF2-40B4-BE49-F238E27FC236}">
              <a16:creationId xmlns:a16="http://schemas.microsoft.com/office/drawing/2014/main" id="{3E47501B-01D1-4D7F-B90B-8A4948AEF20B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79" name="TextBox 3678">
          <a:extLst>
            <a:ext uri="{FF2B5EF4-FFF2-40B4-BE49-F238E27FC236}">
              <a16:creationId xmlns:a16="http://schemas.microsoft.com/office/drawing/2014/main" id="{3C832181-34F4-43E5-BD58-47145ADB187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id="{4C6277EF-C6D1-4C0E-A200-0E31B434BF1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id="{062B5379-41DA-4CB3-A823-1C7166DD05E7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82" name="TextBox 3681">
          <a:extLst>
            <a:ext uri="{FF2B5EF4-FFF2-40B4-BE49-F238E27FC236}">
              <a16:creationId xmlns:a16="http://schemas.microsoft.com/office/drawing/2014/main" id="{2694309C-57C6-4CCC-AD65-4D389F9BD96A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id="{A288FB39-2EBF-4F36-B6AF-03C1B8B55C0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84" name="TextBox 3683">
          <a:extLst>
            <a:ext uri="{FF2B5EF4-FFF2-40B4-BE49-F238E27FC236}">
              <a16:creationId xmlns:a16="http://schemas.microsoft.com/office/drawing/2014/main" id="{4F163D9D-024B-4B61-966F-67438BB9978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85" name="TextBox 3684">
          <a:extLst>
            <a:ext uri="{FF2B5EF4-FFF2-40B4-BE49-F238E27FC236}">
              <a16:creationId xmlns:a16="http://schemas.microsoft.com/office/drawing/2014/main" id="{78D5B347-ED94-4F10-8C2E-7FD588BF9D16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id="{DC96F428-5966-4910-9F97-E5A65C93698E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id="{70D8143B-5080-4349-A14C-43F51C8F7264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88" name="TextBox 3687">
          <a:extLst>
            <a:ext uri="{FF2B5EF4-FFF2-40B4-BE49-F238E27FC236}">
              <a16:creationId xmlns:a16="http://schemas.microsoft.com/office/drawing/2014/main" id="{6DEE3DAF-80D0-40A9-9937-4D0C931D975A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id="{1134ECE4-4B30-4942-98DF-70F9A33DEBB3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id="{3130F628-74E7-4758-8ACE-AA0B31C308FE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id="{9510AADE-0584-41D8-86F3-9ED8F0BE9D3E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id="{C4905CA4-222B-4ECA-8484-2DD42E897778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id="{41598968-FDFE-4018-B1A5-20FAE8B13108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94" name="TextBox 3693">
          <a:extLst>
            <a:ext uri="{FF2B5EF4-FFF2-40B4-BE49-F238E27FC236}">
              <a16:creationId xmlns:a16="http://schemas.microsoft.com/office/drawing/2014/main" id="{9068D582-E5A3-42C1-AD38-ABCD438A3DE3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id="{13B53EFE-CBF0-46C6-818F-7FA724368371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id="{1B634170-12C9-4531-8D43-C6CBA5C6C56E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97" name="TextBox 3696">
          <a:extLst>
            <a:ext uri="{FF2B5EF4-FFF2-40B4-BE49-F238E27FC236}">
              <a16:creationId xmlns:a16="http://schemas.microsoft.com/office/drawing/2014/main" id="{52CC39DC-E2AA-4994-A204-8D861B40EAA2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id="{B8A3D49D-0DF7-427D-9071-7F03B885411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699" name="TextBox 3698">
          <a:extLst>
            <a:ext uri="{FF2B5EF4-FFF2-40B4-BE49-F238E27FC236}">
              <a16:creationId xmlns:a16="http://schemas.microsoft.com/office/drawing/2014/main" id="{6433875D-00B6-4E31-93E7-69C8ABDB23D2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id="{FE381920-EE94-48A6-8B61-23D3AB87620A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id="{CE076F1F-C23A-49AB-945F-95EFCFCB21EE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02" name="TextBox 3701">
          <a:extLst>
            <a:ext uri="{FF2B5EF4-FFF2-40B4-BE49-F238E27FC236}">
              <a16:creationId xmlns:a16="http://schemas.microsoft.com/office/drawing/2014/main" id="{BCA3756A-AD0C-4A8A-9C22-9A974B6153A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03" name="TextBox 3702">
          <a:extLst>
            <a:ext uri="{FF2B5EF4-FFF2-40B4-BE49-F238E27FC236}">
              <a16:creationId xmlns:a16="http://schemas.microsoft.com/office/drawing/2014/main" id="{59190355-0D94-450F-B14F-C7759D2E001E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id="{26BD59C4-2BC3-4EAB-8DC9-432130FC7D42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id="{52C64032-A36A-4E27-B9FF-29A5A56419D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id="{6F7D3124-827D-42E3-9547-243B7F29A20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id="{F795C5C4-095D-4E3E-AFEE-99455CC91111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08" name="TextBox 3707">
          <a:extLst>
            <a:ext uri="{FF2B5EF4-FFF2-40B4-BE49-F238E27FC236}">
              <a16:creationId xmlns:a16="http://schemas.microsoft.com/office/drawing/2014/main" id="{657BDCAF-4BEB-47AB-BBCB-F091433F5683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09" name="TextBox 3708">
          <a:extLst>
            <a:ext uri="{FF2B5EF4-FFF2-40B4-BE49-F238E27FC236}">
              <a16:creationId xmlns:a16="http://schemas.microsoft.com/office/drawing/2014/main" id="{C8B6F2F4-4FCA-4AF4-A8E7-B6E7F50490F9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id="{E86DF0EE-4A73-45BA-9FEC-A99339D069EA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id="{8066429F-4037-487E-92E2-E6FB95246812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12" name="TextBox 3711">
          <a:extLst>
            <a:ext uri="{FF2B5EF4-FFF2-40B4-BE49-F238E27FC236}">
              <a16:creationId xmlns:a16="http://schemas.microsoft.com/office/drawing/2014/main" id="{D43A6433-DC04-4C4E-8A14-4955A9CB5E38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id="{01C442D5-D9C4-4910-A3B0-03B7CAE353B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id="{A180DCAD-AB86-4FA8-8FC7-64AA6CCB3B4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id="{DF014D0F-6DF8-4F8F-8DE3-8972AD84427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id="{DB2EB0AC-C230-4D17-8154-B09AB4E0B7E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17" name="TextBox 3716">
          <a:extLst>
            <a:ext uri="{FF2B5EF4-FFF2-40B4-BE49-F238E27FC236}">
              <a16:creationId xmlns:a16="http://schemas.microsoft.com/office/drawing/2014/main" id="{5E416854-0339-45D5-A72C-885428120166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18" name="TextBox 3717">
          <a:extLst>
            <a:ext uri="{FF2B5EF4-FFF2-40B4-BE49-F238E27FC236}">
              <a16:creationId xmlns:a16="http://schemas.microsoft.com/office/drawing/2014/main" id="{07167974-E482-4089-819A-26D6C0482CE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id="{F3754CB9-C333-491B-84EB-DF44FD50E84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id="{E9CED492-A9FB-4211-9B61-10DF935891AC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21" name="TextBox 3720">
          <a:extLst>
            <a:ext uri="{FF2B5EF4-FFF2-40B4-BE49-F238E27FC236}">
              <a16:creationId xmlns:a16="http://schemas.microsoft.com/office/drawing/2014/main" id="{E4A06825-9E87-46BF-B230-C5DFC2AF4FF8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22" name="TextBox 3721">
          <a:extLst>
            <a:ext uri="{FF2B5EF4-FFF2-40B4-BE49-F238E27FC236}">
              <a16:creationId xmlns:a16="http://schemas.microsoft.com/office/drawing/2014/main" id="{E774F4CC-2B07-4E71-97EA-438FB5CCB6B7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23" name="TextBox 3722">
          <a:extLst>
            <a:ext uri="{FF2B5EF4-FFF2-40B4-BE49-F238E27FC236}">
              <a16:creationId xmlns:a16="http://schemas.microsoft.com/office/drawing/2014/main" id="{3A93D16B-12F6-41E7-A19B-829C69372F7C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24" name="TextBox 3723">
          <a:extLst>
            <a:ext uri="{FF2B5EF4-FFF2-40B4-BE49-F238E27FC236}">
              <a16:creationId xmlns:a16="http://schemas.microsoft.com/office/drawing/2014/main" id="{DCBD66DE-5193-42FC-B284-C712C71E6609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60C5A733-254F-4865-9667-955A7EB7396C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id="{CA3A3BBC-9322-4AA5-B9E5-32334BCFAA78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27" name="TextBox 3726">
          <a:extLst>
            <a:ext uri="{FF2B5EF4-FFF2-40B4-BE49-F238E27FC236}">
              <a16:creationId xmlns:a16="http://schemas.microsoft.com/office/drawing/2014/main" id="{D3F978B1-52C0-46A3-ADC8-63CB68F43C51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id="{1BBE7A47-9EC3-4F51-9901-E9A681CFCA8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29" name="TextBox 3728">
          <a:extLst>
            <a:ext uri="{FF2B5EF4-FFF2-40B4-BE49-F238E27FC236}">
              <a16:creationId xmlns:a16="http://schemas.microsoft.com/office/drawing/2014/main" id="{EB8811C4-F8EF-4A8E-B440-B6947CC33A04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30" name="TextBox 3729">
          <a:extLst>
            <a:ext uri="{FF2B5EF4-FFF2-40B4-BE49-F238E27FC236}">
              <a16:creationId xmlns:a16="http://schemas.microsoft.com/office/drawing/2014/main" id="{60769EB8-EA34-4091-8112-D4205F5F2819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B95A6930-747E-4B4E-AD4B-F6800232A9E2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32" name="TextBox 3731">
          <a:extLst>
            <a:ext uri="{FF2B5EF4-FFF2-40B4-BE49-F238E27FC236}">
              <a16:creationId xmlns:a16="http://schemas.microsoft.com/office/drawing/2014/main" id="{19B8622C-ADDB-49D2-979B-DB6248E7F6A4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33" name="TextBox 3732">
          <a:extLst>
            <a:ext uri="{FF2B5EF4-FFF2-40B4-BE49-F238E27FC236}">
              <a16:creationId xmlns:a16="http://schemas.microsoft.com/office/drawing/2014/main" id="{FD782245-E7F7-4016-96F7-DD22D15FEBE3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id="{6489AD8F-22C6-4004-A3E1-7D726FE7DFD2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35" name="TextBox 3734">
          <a:extLst>
            <a:ext uri="{FF2B5EF4-FFF2-40B4-BE49-F238E27FC236}">
              <a16:creationId xmlns:a16="http://schemas.microsoft.com/office/drawing/2014/main" id="{86BB80B3-94AA-4E9C-895B-B35AA39382E9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36" name="TextBox 3735">
          <a:extLst>
            <a:ext uri="{FF2B5EF4-FFF2-40B4-BE49-F238E27FC236}">
              <a16:creationId xmlns:a16="http://schemas.microsoft.com/office/drawing/2014/main" id="{D924689B-4960-413A-82A6-67F509A1C3AB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id="{C9A2993E-1FC1-4716-906B-B97730959534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38" name="TextBox 3737">
          <a:extLst>
            <a:ext uri="{FF2B5EF4-FFF2-40B4-BE49-F238E27FC236}">
              <a16:creationId xmlns:a16="http://schemas.microsoft.com/office/drawing/2014/main" id="{8D4801CE-78BA-4D71-86F9-C06DDD7A9B04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39" name="TextBox 3738">
          <a:extLst>
            <a:ext uri="{FF2B5EF4-FFF2-40B4-BE49-F238E27FC236}">
              <a16:creationId xmlns:a16="http://schemas.microsoft.com/office/drawing/2014/main" id="{1D983A5B-8F57-4413-98F1-4DEE716B207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349AFE34-3C7E-453D-9789-474BE4799773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41" name="TextBox 3740">
          <a:extLst>
            <a:ext uri="{FF2B5EF4-FFF2-40B4-BE49-F238E27FC236}">
              <a16:creationId xmlns:a16="http://schemas.microsoft.com/office/drawing/2014/main" id="{996B4E2C-7ACE-42B8-9054-F2B5C3638C2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42" name="TextBox 3741">
          <a:extLst>
            <a:ext uri="{FF2B5EF4-FFF2-40B4-BE49-F238E27FC236}">
              <a16:creationId xmlns:a16="http://schemas.microsoft.com/office/drawing/2014/main" id="{98503942-68F9-4870-8B32-20A0641EFA52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id="{DA361E32-0B84-4524-84CE-B6F00712BD0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44" name="TextBox 3743">
          <a:extLst>
            <a:ext uri="{FF2B5EF4-FFF2-40B4-BE49-F238E27FC236}">
              <a16:creationId xmlns:a16="http://schemas.microsoft.com/office/drawing/2014/main" id="{E38F1941-587B-4992-A568-7030353877D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45" name="TextBox 3744">
          <a:extLst>
            <a:ext uri="{FF2B5EF4-FFF2-40B4-BE49-F238E27FC236}">
              <a16:creationId xmlns:a16="http://schemas.microsoft.com/office/drawing/2014/main" id="{CE72EDF8-BCCF-4E79-9B03-6DE4EB28AB12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9E28155E-4B25-45DB-BBFB-20E05B98957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47" name="TextBox 3746">
          <a:extLst>
            <a:ext uri="{FF2B5EF4-FFF2-40B4-BE49-F238E27FC236}">
              <a16:creationId xmlns:a16="http://schemas.microsoft.com/office/drawing/2014/main" id="{CAA11272-A0DA-48BD-8E23-2C203F82CAE6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48" name="TextBox 3747">
          <a:extLst>
            <a:ext uri="{FF2B5EF4-FFF2-40B4-BE49-F238E27FC236}">
              <a16:creationId xmlns:a16="http://schemas.microsoft.com/office/drawing/2014/main" id="{CE355647-ACC6-4AF1-8016-4C331A5B2159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id="{5DF27F8F-4A50-4F31-8090-E478D4C7A58B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50" name="TextBox 3749">
          <a:extLst>
            <a:ext uri="{FF2B5EF4-FFF2-40B4-BE49-F238E27FC236}">
              <a16:creationId xmlns:a16="http://schemas.microsoft.com/office/drawing/2014/main" id="{9E988920-F1C2-4E63-A83A-EC8CA981586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51" name="TextBox 3750">
          <a:extLst>
            <a:ext uri="{FF2B5EF4-FFF2-40B4-BE49-F238E27FC236}">
              <a16:creationId xmlns:a16="http://schemas.microsoft.com/office/drawing/2014/main" id="{0997FD49-1CFF-4C49-97A5-BEE403297A5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id="{1B7048F3-E78C-4E59-89F7-59587A9E2CEE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53" name="TextBox 3752">
          <a:extLst>
            <a:ext uri="{FF2B5EF4-FFF2-40B4-BE49-F238E27FC236}">
              <a16:creationId xmlns:a16="http://schemas.microsoft.com/office/drawing/2014/main" id="{8A16D4F3-5C62-471D-B1D2-1A004F9F1E4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54" name="TextBox 3753">
          <a:extLst>
            <a:ext uri="{FF2B5EF4-FFF2-40B4-BE49-F238E27FC236}">
              <a16:creationId xmlns:a16="http://schemas.microsoft.com/office/drawing/2014/main" id="{B54326FC-8ADB-4C32-A9EA-2CD0308E8746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6D5FCDA7-5654-4E27-A0AD-C94CA6400F59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id="{A1F76352-6013-4687-BA26-25835312160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57" name="TextBox 3756">
          <a:extLst>
            <a:ext uri="{FF2B5EF4-FFF2-40B4-BE49-F238E27FC236}">
              <a16:creationId xmlns:a16="http://schemas.microsoft.com/office/drawing/2014/main" id="{F26F2D90-7E19-46BD-9176-B81DEB03F8B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id="{4039149A-1BB5-4484-9424-E95FF663997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59" name="TextBox 3758">
          <a:extLst>
            <a:ext uri="{FF2B5EF4-FFF2-40B4-BE49-F238E27FC236}">
              <a16:creationId xmlns:a16="http://schemas.microsoft.com/office/drawing/2014/main" id="{FBFA9004-30C2-4B45-9D4D-1D46A4140986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60" name="TextBox 3759">
          <a:extLst>
            <a:ext uri="{FF2B5EF4-FFF2-40B4-BE49-F238E27FC236}">
              <a16:creationId xmlns:a16="http://schemas.microsoft.com/office/drawing/2014/main" id="{3B64B710-CB15-4C0E-9C1E-82E61FAD9628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683E4B37-A996-4AD2-A0C3-36E012B76846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62" name="TextBox 3761">
          <a:extLst>
            <a:ext uri="{FF2B5EF4-FFF2-40B4-BE49-F238E27FC236}">
              <a16:creationId xmlns:a16="http://schemas.microsoft.com/office/drawing/2014/main" id="{0986158E-EC5A-4F1F-AC9C-FFCFE9537304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63" name="TextBox 3762">
          <a:extLst>
            <a:ext uri="{FF2B5EF4-FFF2-40B4-BE49-F238E27FC236}">
              <a16:creationId xmlns:a16="http://schemas.microsoft.com/office/drawing/2014/main" id="{29C104A5-BEC6-423D-BBB3-15082D4340DC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id="{9F9A79AE-4915-461A-BF48-D3AEF9F7E5F9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id="{FF199A2F-3B45-479F-827D-520C954700D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66" name="TextBox 3765">
          <a:extLst>
            <a:ext uri="{FF2B5EF4-FFF2-40B4-BE49-F238E27FC236}">
              <a16:creationId xmlns:a16="http://schemas.microsoft.com/office/drawing/2014/main" id="{CCE2ADF9-A235-47DA-9DA3-228298392E04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id="{F88893F2-4F15-47C7-9A67-8581254F52AB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68" name="TextBox 3767">
          <a:extLst>
            <a:ext uri="{FF2B5EF4-FFF2-40B4-BE49-F238E27FC236}">
              <a16:creationId xmlns:a16="http://schemas.microsoft.com/office/drawing/2014/main" id="{8DA34214-90E9-46A9-BD2D-37C98F478F94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69" name="TextBox 3768">
          <a:extLst>
            <a:ext uri="{FF2B5EF4-FFF2-40B4-BE49-F238E27FC236}">
              <a16:creationId xmlns:a16="http://schemas.microsoft.com/office/drawing/2014/main" id="{D0C98E5F-6F7F-438E-821D-5D30E6016FF3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A2408497-6EB1-4D1E-AEBA-7FF7D4FE43B3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71" name="TextBox 3770">
          <a:extLst>
            <a:ext uri="{FF2B5EF4-FFF2-40B4-BE49-F238E27FC236}">
              <a16:creationId xmlns:a16="http://schemas.microsoft.com/office/drawing/2014/main" id="{E0FAFA6D-13CF-44F1-9B2E-CEDCAED2EEDC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72" name="TextBox 3771">
          <a:extLst>
            <a:ext uri="{FF2B5EF4-FFF2-40B4-BE49-F238E27FC236}">
              <a16:creationId xmlns:a16="http://schemas.microsoft.com/office/drawing/2014/main" id="{3367E9A9-62F3-4D70-8407-A51E565DF0CA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id="{5D5DD4B9-3035-4563-A50F-D5C1173A1157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74" name="TextBox 3773">
          <a:extLst>
            <a:ext uri="{FF2B5EF4-FFF2-40B4-BE49-F238E27FC236}">
              <a16:creationId xmlns:a16="http://schemas.microsoft.com/office/drawing/2014/main" id="{469E5DAD-98F5-44AE-BC73-88FACAFA723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75" name="TextBox 3774">
          <a:extLst>
            <a:ext uri="{FF2B5EF4-FFF2-40B4-BE49-F238E27FC236}">
              <a16:creationId xmlns:a16="http://schemas.microsoft.com/office/drawing/2014/main" id="{41804B9E-10E2-4891-8B4E-F273A72E125A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50D4A9FD-FC7D-4E40-A752-DBB2D038E7A6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77" name="TextBox 3776">
          <a:extLst>
            <a:ext uri="{FF2B5EF4-FFF2-40B4-BE49-F238E27FC236}">
              <a16:creationId xmlns:a16="http://schemas.microsoft.com/office/drawing/2014/main" id="{8EB01E56-B6F7-4C04-8B4F-8E12A90809B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78" name="TextBox 3777">
          <a:extLst>
            <a:ext uri="{FF2B5EF4-FFF2-40B4-BE49-F238E27FC236}">
              <a16:creationId xmlns:a16="http://schemas.microsoft.com/office/drawing/2014/main" id="{EDAF6FCE-6551-4E5E-B6CE-996CB665100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id="{7A4DB491-7078-485E-99F7-39CE57FCD2D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id="{5C66FF7A-4F70-4541-BDBE-A2E36DE0671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81" name="TextBox 3780">
          <a:extLst>
            <a:ext uri="{FF2B5EF4-FFF2-40B4-BE49-F238E27FC236}">
              <a16:creationId xmlns:a16="http://schemas.microsoft.com/office/drawing/2014/main" id="{7E72DE5C-1A76-4A18-B97B-0FA3B137F72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id="{04F387A9-4D5E-484A-9990-E8B0DC381C3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83" name="TextBox 3782">
          <a:extLst>
            <a:ext uri="{FF2B5EF4-FFF2-40B4-BE49-F238E27FC236}">
              <a16:creationId xmlns:a16="http://schemas.microsoft.com/office/drawing/2014/main" id="{FCE1FA73-420D-441C-B647-62271F67328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84" name="TextBox 3783">
          <a:extLst>
            <a:ext uri="{FF2B5EF4-FFF2-40B4-BE49-F238E27FC236}">
              <a16:creationId xmlns:a16="http://schemas.microsoft.com/office/drawing/2014/main" id="{10072BD4-A917-4243-AE6A-19234A69973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78F80CA0-5DFB-41C9-BD74-DB103DCCECA4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id="{89D7AFBE-5C43-4ED7-BBC1-012975AB939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87" name="TextBox 3786">
          <a:extLst>
            <a:ext uri="{FF2B5EF4-FFF2-40B4-BE49-F238E27FC236}">
              <a16:creationId xmlns:a16="http://schemas.microsoft.com/office/drawing/2014/main" id="{0639BEB6-32D2-41EF-870D-A78BB3FB0E92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id="{FE7A08BC-DCA9-4A3E-AE78-9BA7FBC1E987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89" name="TextBox 3788">
          <a:extLst>
            <a:ext uri="{FF2B5EF4-FFF2-40B4-BE49-F238E27FC236}">
              <a16:creationId xmlns:a16="http://schemas.microsoft.com/office/drawing/2014/main" id="{539B97F3-4EB9-4311-B3B9-82C967966EE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90" name="TextBox 3789">
          <a:extLst>
            <a:ext uri="{FF2B5EF4-FFF2-40B4-BE49-F238E27FC236}">
              <a16:creationId xmlns:a16="http://schemas.microsoft.com/office/drawing/2014/main" id="{DE1A45A2-226B-43F2-8DF6-3A7BE7B21861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7F70631F-B384-4E50-A25B-C78DE9492B8B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92" name="TextBox 3791">
          <a:extLst>
            <a:ext uri="{FF2B5EF4-FFF2-40B4-BE49-F238E27FC236}">
              <a16:creationId xmlns:a16="http://schemas.microsoft.com/office/drawing/2014/main" id="{EC13723B-1047-41DC-A8D5-5BE3266F8499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93" name="TextBox 3792">
          <a:extLst>
            <a:ext uri="{FF2B5EF4-FFF2-40B4-BE49-F238E27FC236}">
              <a16:creationId xmlns:a16="http://schemas.microsoft.com/office/drawing/2014/main" id="{3F120C45-BE05-47D5-84A9-126D06357BA3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id="{1009D929-E94E-4EE5-AAB9-0B18E50A4E61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id="{308BE536-CDFA-4B03-8101-D7829374D9EC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96" name="TextBox 3795">
          <a:extLst>
            <a:ext uri="{FF2B5EF4-FFF2-40B4-BE49-F238E27FC236}">
              <a16:creationId xmlns:a16="http://schemas.microsoft.com/office/drawing/2014/main" id="{72DECA52-49A1-420B-AE4A-5C9CFF047D0E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id="{4DB9D212-2D88-4EEB-9B30-71B3427DC65B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id="{B0790DC2-CA76-4545-A133-4ED5E7457E4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799" name="TextBox 3798">
          <a:extLst>
            <a:ext uri="{FF2B5EF4-FFF2-40B4-BE49-F238E27FC236}">
              <a16:creationId xmlns:a16="http://schemas.microsoft.com/office/drawing/2014/main" id="{AE0B8130-0BCB-45FD-9B6F-B0DA736B9909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A8E1C89F-E0ED-42E7-A3AD-25DAE4D94CE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01" name="TextBox 3800">
          <a:extLst>
            <a:ext uri="{FF2B5EF4-FFF2-40B4-BE49-F238E27FC236}">
              <a16:creationId xmlns:a16="http://schemas.microsoft.com/office/drawing/2014/main" id="{CC666245-B32E-4D79-B245-1A11BF3CC4E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02" name="TextBox 3801">
          <a:extLst>
            <a:ext uri="{FF2B5EF4-FFF2-40B4-BE49-F238E27FC236}">
              <a16:creationId xmlns:a16="http://schemas.microsoft.com/office/drawing/2014/main" id="{2B0EA344-96C9-4CD9-A4F2-174FB69AFF3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id="{122CFF0C-A472-42F3-B011-674C9BA741C4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04" name="TextBox 3803">
          <a:extLst>
            <a:ext uri="{FF2B5EF4-FFF2-40B4-BE49-F238E27FC236}">
              <a16:creationId xmlns:a16="http://schemas.microsoft.com/office/drawing/2014/main" id="{0BA3A69B-7D92-41C7-A8D7-F720E4A6DE0A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05" name="TextBox 3804">
          <a:extLst>
            <a:ext uri="{FF2B5EF4-FFF2-40B4-BE49-F238E27FC236}">
              <a16:creationId xmlns:a16="http://schemas.microsoft.com/office/drawing/2014/main" id="{C2EC7B89-82A6-4CB5-BAB5-490FE540CEDA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F17062DB-76B8-4AD5-91A8-6249FFC4ACA4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07" name="TextBox 3806">
          <a:extLst>
            <a:ext uri="{FF2B5EF4-FFF2-40B4-BE49-F238E27FC236}">
              <a16:creationId xmlns:a16="http://schemas.microsoft.com/office/drawing/2014/main" id="{B0D30D4D-6754-4280-8871-CE0D5BB8DA33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08" name="TextBox 3807">
          <a:extLst>
            <a:ext uri="{FF2B5EF4-FFF2-40B4-BE49-F238E27FC236}">
              <a16:creationId xmlns:a16="http://schemas.microsoft.com/office/drawing/2014/main" id="{F65A3C38-8CEC-43FC-AF63-9DDF48D3B8DE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id="{DC91B100-401B-44E4-A9B7-BEE884612E5C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10" name="TextBox 3809">
          <a:extLst>
            <a:ext uri="{FF2B5EF4-FFF2-40B4-BE49-F238E27FC236}">
              <a16:creationId xmlns:a16="http://schemas.microsoft.com/office/drawing/2014/main" id="{BC56ED5A-3DE0-48B6-B0AB-8A5941C06BA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11" name="TextBox 3810">
          <a:extLst>
            <a:ext uri="{FF2B5EF4-FFF2-40B4-BE49-F238E27FC236}">
              <a16:creationId xmlns:a16="http://schemas.microsoft.com/office/drawing/2014/main" id="{2CB87A38-02B8-408F-845F-6A75E505935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id="{08678899-1F72-4FAE-9FF2-BF364A14BEB9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13" name="TextBox 3812">
          <a:extLst>
            <a:ext uri="{FF2B5EF4-FFF2-40B4-BE49-F238E27FC236}">
              <a16:creationId xmlns:a16="http://schemas.microsoft.com/office/drawing/2014/main" id="{25576104-8115-4188-B48F-EEBBED15DE07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14" name="TextBox 3813">
          <a:extLst>
            <a:ext uri="{FF2B5EF4-FFF2-40B4-BE49-F238E27FC236}">
              <a16:creationId xmlns:a16="http://schemas.microsoft.com/office/drawing/2014/main" id="{FAB2E7AC-B0FF-4F80-9C29-3E91B57D6F3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03C93341-7B8F-466B-B7B9-1B73E6B138B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id="{49613A91-FDFC-45D0-9A0B-723CB3AF5AD4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17" name="TextBox 3816">
          <a:extLst>
            <a:ext uri="{FF2B5EF4-FFF2-40B4-BE49-F238E27FC236}">
              <a16:creationId xmlns:a16="http://schemas.microsoft.com/office/drawing/2014/main" id="{83B844EB-29F1-44EA-BCCD-6CD1685ABE99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id="{4DFD04E3-D759-463F-A402-6B6D7B117AE6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19" name="TextBox 3818">
          <a:extLst>
            <a:ext uri="{FF2B5EF4-FFF2-40B4-BE49-F238E27FC236}">
              <a16:creationId xmlns:a16="http://schemas.microsoft.com/office/drawing/2014/main" id="{15FE5050-942F-4460-906F-19DB88AB530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20" name="TextBox 3819">
          <a:extLst>
            <a:ext uri="{FF2B5EF4-FFF2-40B4-BE49-F238E27FC236}">
              <a16:creationId xmlns:a16="http://schemas.microsoft.com/office/drawing/2014/main" id="{CA15A4E2-E83E-4B66-809F-1DA13020BD63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3DE3346D-AACF-4942-80B4-F244224607F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22" name="TextBox 3821">
          <a:extLst>
            <a:ext uri="{FF2B5EF4-FFF2-40B4-BE49-F238E27FC236}">
              <a16:creationId xmlns:a16="http://schemas.microsoft.com/office/drawing/2014/main" id="{AB9AE876-7C22-458D-B0F3-F127E6024D19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23" name="TextBox 3822">
          <a:extLst>
            <a:ext uri="{FF2B5EF4-FFF2-40B4-BE49-F238E27FC236}">
              <a16:creationId xmlns:a16="http://schemas.microsoft.com/office/drawing/2014/main" id="{36C9AD6D-D284-4DF2-B2A1-EBF20322281E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id="{E5F994C3-B8A2-43AF-8FB8-5000BC229997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25" name="TextBox 3824">
          <a:extLst>
            <a:ext uri="{FF2B5EF4-FFF2-40B4-BE49-F238E27FC236}">
              <a16:creationId xmlns:a16="http://schemas.microsoft.com/office/drawing/2014/main" id="{498A345A-CA19-4FCB-891E-51D69125F893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26" name="TextBox 3825">
          <a:extLst>
            <a:ext uri="{FF2B5EF4-FFF2-40B4-BE49-F238E27FC236}">
              <a16:creationId xmlns:a16="http://schemas.microsoft.com/office/drawing/2014/main" id="{4685B5A8-9B78-4960-9D30-6BCF4FAF216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id="{8604CB19-36A9-4126-90C8-7CC372D399D7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28" name="TextBox 3827">
          <a:extLst>
            <a:ext uri="{FF2B5EF4-FFF2-40B4-BE49-F238E27FC236}">
              <a16:creationId xmlns:a16="http://schemas.microsoft.com/office/drawing/2014/main" id="{18447DDB-FB31-4B33-BDE3-D013D3372913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29" name="TextBox 3828">
          <a:extLst>
            <a:ext uri="{FF2B5EF4-FFF2-40B4-BE49-F238E27FC236}">
              <a16:creationId xmlns:a16="http://schemas.microsoft.com/office/drawing/2014/main" id="{C26EC941-0382-4F01-B4A0-0FA9563CA346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C91E7768-0D18-4930-90E6-18210BCF719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31" name="TextBox 3830">
          <a:extLst>
            <a:ext uri="{FF2B5EF4-FFF2-40B4-BE49-F238E27FC236}">
              <a16:creationId xmlns:a16="http://schemas.microsoft.com/office/drawing/2014/main" id="{707B2277-0A1F-4941-B2BD-43787C24FD63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32" name="TextBox 3831">
          <a:extLst>
            <a:ext uri="{FF2B5EF4-FFF2-40B4-BE49-F238E27FC236}">
              <a16:creationId xmlns:a16="http://schemas.microsoft.com/office/drawing/2014/main" id="{95BB6904-8292-4C9B-B355-41EE7FC5EF21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id="{6986DEEE-B5BE-4A83-93F2-584CD73B76A2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34" name="TextBox 3833">
          <a:extLst>
            <a:ext uri="{FF2B5EF4-FFF2-40B4-BE49-F238E27FC236}">
              <a16:creationId xmlns:a16="http://schemas.microsoft.com/office/drawing/2014/main" id="{95DDFFE7-88DF-4A45-8480-98F761D8669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35" name="TextBox 3834">
          <a:extLst>
            <a:ext uri="{FF2B5EF4-FFF2-40B4-BE49-F238E27FC236}">
              <a16:creationId xmlns:a16="http://schemas.microsoft.com/office/drawing/2014/main" id="{EF6EF17D-6903-4B91-B227-963476E6FBA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AE55819E-3486-491B-9188-61793D2BB3A9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37" name="TextBox 3836">
          <a:extLst>
            <a:ext uri="{FF2B5EF4-FFF2-40B4-BE49-F238E27FC236}">
              <a16:creationId xmlns:a16="http://schemas.microsoft.com/office/drawing/2014/main" id="{590B9AE8-2818-4724-BADD-35B26DA71F16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38" name="TextBox 3837">
          <a:extLst>
            <a:ext uri="{FF2B5EF4-FFF2-40B4-BE49-F238E27FC236}">
              <a16:creationId xmlns:a16="http://schemas.microsoft.com/office/drawing/2014/main" id="{4E92BE35-BE74-49C5-B347-70BF912E9831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id="{39AEE664-1C49-4BEB-9C2B-EAC9BC9AB372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40" name="TextBox 3839">
          <a:extLst>
            <a:ext uri="{FF2B5EF4-FFF2-40B4-BE49-F238E27FC236}">
              <a16:creationId xmlns:a16="http://schemas.microsoft.com/office/drawing/2014/main" id="{168E278D-05C4-468C-B249-21E1F8138C01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41" name="TextBox 3840">
          <a:extLst>
            <a:ext uri="{FF2B5EF4-FFF2-40B4-BE49-F238E27FC236}">
              <a16:creationId xmlns:a16="http://schemas.microsoft.com/office/drawing/2014/main" id="{5247C89C-DECB-4077-86C7-41B2E68D9B02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id="{7F446CC6-8FD0-4A38-B3A1-63776E265FBB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id="{C9F909FC-33C3-4FC3-986F-A5AA4C5746B8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44" name="TextBox 3843">
          <a:extLst>
            <a:ext uri="{FF2B5EF4-FFF2-40B4-BE49-F238E27FC236}">
              <a16:creationId xmlns:a16="http://schemas.microsoft.com/office/drawing/2014/main" id="{5B5EDD94-0DB1-4857-9745-33DA00137BEA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EF81E4B4-6CAF-4D5A-B850-F2BAB9EC8668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id="{CF47C480-ECA8-498B-A8B5-F3CB817DFAB3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47" name="TextBox 3846">
          <a:extLst>
            <a:ext uri="{FF2B5EF4-FFF2-40B4-BE49-F238E27FC236}">
              <a16:creationId xmlns:a16="http://schemas.microsoft.com/office/drawing/2014/main" id="{41249F8A-4259-4CA4-B189-24A6CE1AC23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id="{364F30EC-A1DA-4A2F-99C0-E277CB38570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49" name="TextBox 3848">
          <a:extLst>
            <a:ext uri="{FF2B5EF4-FFF2-40B4-BE49-F238E27FC236}">
              <a16:creationId xmlns:a16="http://schemas.microsoft.com/office/drawing/2014/main" id="{955545FF-CCCB-480F-AD9E-6E8FB261F3D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50" name="TextBox 3849">
          <a:extLst>
            <a:ext uri="{FF2B5EF4-FFF2-40B4-BE49-F238E27FC236}">
              <a16:creationId xmlns:a16="http://schemas.microsoft.com/office/drawing/2014/main" id="{FCF26395-2AEC-4192-9613-C8DC900D5F17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920F7F00-24EC-44E2-A014-D1806AC2DE8A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52" name="TextBox 3851">
          <a:extLst>
            <a:ext uri="{FF2B5EF4-FFF2-40B4-BE49-F238E27FC236}">
              <a16:creationId xmlns:a16="http://schemas.microsoft.com/office/drawing/2014/main" id="{EDE4B9EC-A5AE-4B64-B19B-144B09045B2C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53" name="TextBox 3852">
          <a:extLst>
            <a:ext uri="{FF2B5EF4-FFF2-40B4-BE49-F238E27FC236}">
              <a16:creationId xmlns:a16="http://schemas.microsoft.com/office/drawing/2014/main" id="{7585E111-EA25-4C3C-B323-5F983BF94678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id="{BE4ED708-4868-4674-885B-8B53BAFCA347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55" name="TextBox 3854">
          <a:extLst>
            <a:ext uri="{FF2B5EF4-FFF2-40B4-BE49-F238E27FC236}">
              <a16:creationId xmlns:a16="http://schemas.microsoft.com/office/drawing/2014/main" id="{93B33C18-DB4E-4722-9C5E-26E8B89C7438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56" name="TextBox 3855">
          <a:extLst>
            <a:ext uri="{FF2B5EF4-FFF2-40B4-BE49-F238E27FC236}">
              <a16:creationId xmlns:a16="http://schemas.microsoft.com/office/drawing/2014/main" id="{DD601E4A-FF4B-4E83-89CE-35ECB2FC8CFA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id="{4C1269A9-041C-4F60-9E75-EC1088CA575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58" name="TextBox 3857">
          <a:extLst>
            <a:ext uri="{FF2B5EF4-FFF2-40B4-BE49-F238E27FC236}">
              <a16:creationId xmlns:a16="http://schemas.microsoft.com/office/drawing/2014/main" id="{0206524B-1843-4DFD-B48C-F2B7EB95566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59" name="TextBox 3858">
          <a:extLst>
            <a:ext uri="{FF2B5EF4-FFF2-40B4-BE49-F238E27FC236}">
              <a16:creationId xmlns:a16="http://schemas.microsoft.com/office/drawing/2014/main" id="{0E4136D1-53AF-448C-B9A7-C8E9469B36E2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E9568A43-5A21-4A02-98A4-588639737CAC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id="{985418C0-5CD6-4C24-92A0-B92843FDF013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62" name="TextBox 3861">
          <a:extLst>
            <a:ext uri="{FF2B5EF4-FFF2-40B4-BE49-F238E27FC236}">
              <a16:creationId xmlns:a16="http://schemas.microsoft.com/office/drawing/2014/main" id="{9D9AE9EF-0683-4721-BA82-33C677CD8E2B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id="{D8366B19-8B84-42DA-92D5-62405B300FBC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64" name="TextBox 3863">
          <a:extLst>
            <a:ext uri="{FF2B5EF4-FFF2-40B4-BE49-F238E27FC236}">
              <a16:creationId xmlns:a16="http://schemas.microsoft.com/office/drawing/2014/main" id="{84006EA7-561E-440A-A1EF-C0685CC13EC3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65" name="TextBox 3864">
          <a:extLst>
            <a:ext uri="{FF2B5EF4-FFF2-40B4-BE49-F238E27FC236}">
              <a16:creationId xmlns:a16="http://schemas.microsoft.com/office/drawing/2014/main" id="{17F25AEF-6F8B-4C68-98C1-1FE7B6F5598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id="{344C3F92-D2A9-4327-9D7F-10A2B61971E9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id="{4AFADDB8-929F-41DD-A5AE-DBC413F9725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68" name="TextBox 3867">
          <a:extLst>
            <a:ext uri="{FF2B5EF4-FFF2-40B4-BE49-F238E27FC236}">
              <a16:creationId xmlns:a16="http://schemas.microsoft.com/office/drawing/2014/main" id="{EC95944A-DF4F-4943-93A0-F5241B01CA97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69" name="TextBox 3868">
          <a:extLst>
            <a:ext uri="{FF2B5EF4-FFF2-40B4-BE49-F238E27FC236}">
              <a16:creationId xmlns:a16="http://schemas.microsoft.com/office/drawing/2014/main" id="{EB2D1430-E400-447F-9D88-8DC8697DA76C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id="{11A3802A-00E1-4A9A-824F-3DE1896AE86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71" name="TextBox 3870">
          <a:extLst>
            <a:ext uri="{FF2B5EF4-FFF2-40B4-BE49-F238E27FC236}">
              <a16:creationId xmlns:a16="http://schemas.microsoft.com/office/drawing/2014/main" id="{D40A388B-EB80-4E42-8C9C-ABBABDD5DC19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id="{DE468365-9FB7-48C8-BDD3-A6AFEF84C80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id="{47F0DA11-9335-4C42-BE41-92354F916082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74" name="TextBox 3873">
          <a:extLst>
            <a:ext uri="{FF2B5EF4-FFF2-40B4-BE49-F238E27FC236}">
              <a16:creationId xmlns:a16="http://schemas.microsoft.com/office/drawing/2014/main" id="{9BDB4035-D441-4348-9DE5-15E730A78B7E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id="{0CF0ADD5-1B61-4CFC-9327-3984D062B9F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id="{D61B7CC5-85A5-463E-BC1F-8EAB19CE4C6C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77" name="TextBox 3876">
          <a:extLst>
            <a:ext uri="{FF2B5EF4-FFF2-40B4-BE49-F238E27FC236}">
              <a16:creationId xmlns:a16="http://schemas.microsoft.com/office/drawing/2014/main" id="{B3AAFC95-3662-48F1-89C9-6CA2AF9B19C6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78" name="TextBox 3877">
          <a:extLst>
            <a:ext uri="{FF2B5EF4-FFF2-40B4-BE49-F238E27FC236}">
              <a16:creationId xmlns:a16="http://schemas.microsoft.com/office/drawing/2014/main" id="{0B8A3E99-461E-4E4E-B6AB-291B2210056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id="{F718C70A-D096-4905-8C2B-BA4F4A645D11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80" name="TextBox 3879">
          <a:extLst>
            <a:ext uri="{FF2B5EF4-FFF2-40B4-BE49-F238E27FC236}">
              <a16:creationId xmlns:a16="http://schemas.microsoft.com/office/drawing/2014/main" id="{FD4704D7-8E21-46E8-ADAC-8CA60DC21456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id="{24D4D319-8338-4614-9CD8-7A6F895D443B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id="{BC8B98C2-C31E-4D2C-9ED1-53A4FFC2BA29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83" name="TextBox 3882">
          <a:extLst>
            <a:ext uri="{FF2B5EF4-FFF2-40B4-BE49-F238E27FC236}">
              <a16:creationId xmlns:a16="http://schemas.microsoft.com/office/drawing/2014/main" id="{886C9F6B-B7A9-49EB-B54B-D4FA2CCA5BF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id="{299C2256-641A-4829-BFBF-7A6701F0205C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id="{44CFE85A-41B8-4566-9CC8-DC4698055CD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86" name="TextBox 3885">
          <a:extLst>
            <a:ext uri="{FF2B5EF4-FFF2-40B4-BE49-F238E27FC236}">
              <a16:creationId xmlns:a16="http://schemas.microsoft.com/office/drawing/2014/main" id="{2AD079DE-FBDF-4096-AE57-EF893CB85F9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id="{5D1E0F77-7597-4F28-9331-77324FAA00FA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id="{92D01FDA-94E2-4D9C-947A-9CAA73F9F1D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89" name="TextBox 3888">
          <a:extLst>
            <a:ext uri="{FF2B5EF4-FFF2-40B4-BE49-F238E27FC236}">
              <a16:creationId xmlns:a16="http://schemas.microsoft.com/office/drawing/2014/main" id="{E24F31C4-4B8C-48C9-B7BA-A356A61B9DE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id="{8FC0C44A-BDDF-483B-A4DE-C4380F5B7A08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id="{0B326480-D5BA-4B85-939B-6DF356C60ED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92" name="TextBox 3891">
          <a:extLst>
            <a:ext uri="{FF2B5EF4-FFF2-40B4-BE49-F238E27FC236}">
              <a16:creationId xmlns:a16="http://schemas.microsoft.com/office/drawing/2014/main" id="{45E8D3A6-08FB-4A60-8117-E2956A1698F9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id="{0B2E82F2-BCF1-48DE-9B00-ADC0EA8647C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94" name="TextBox 3893">
          <a:extLst>
            <a:ext uri="{FF2B5EF4-FFF2-40B4-BE49-F238E27FC236}">
              <a16:creationId xmlns:a16="http://schemas.microsoft.com/office/drawing/2014/main" id="{7A0415D5-7C91-45B9-BB4C-6D2F3A39B98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95" name="TextBox 3894">
          <a:extLst>
            <a:ext uri="{FF2B5EF4-FFF2-40B4-BE49-F238E27FC236}">
              <a16:creationId xmlns:a16="http://schemas.microsoft.com/office/drawing/2014/main" id="{B89BDBF7-C350-4661-A1C1-6F4012B6184C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id="{6DFFAA45-F841-4105-91CC-E410FB5247E2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97" name="TextBox 3896">
          <a:extLst>
            <a:ext uri="{FF2B5EF4-FFF2-40B4-BE49-F238E27FC236}">
              <a16:creationId xmlns:a16="http://schemas.microsoft.com/office/drawing/2014/main" id="{DD77F69D-0C32-41AE-B981-AD20580191B2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98" name="TextBox 3897">
          <a:extLst>
            <a:ext uri="{FF2B5EF4-FFF2-40B4-BE49-F238E27FC236}">
              <a16:creationId xmlns:a16="http://schemas.microsoft.com/office/drawing/2014/main" id="{18332784-8D3B-41BD-9185-EFAE11D04E82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899" name="TextBox 3898">
          <a:extLst>
            <a:ext uri="{FF2B5EF4-FFF2-40B4-BE49-F238E27FC236}">
              <a16:creationId xmlns:a16="http://schemas.microsoft.com/office/drawing/2014/main" id="{295AB99F-D71F-46A6-9E1B-11A3021AE30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id="{5AAEDB83-EFAB-47AC-A852-76E984DC64E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01" name="TextBox 3900">
          <a:extLst>
            <a:ext uri="{FF2B5EF4-FFF2-40B4-BE49-F238E27FC236}">
              <a16:creationId xmlns:a16="http://schemas.microsoft.com/office/drawing/2014/main" id="{DA604AA9-D03E-40DF-BE08-C0A0B0F4011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02" name="TextBox 3901">
          <a:extLst>
            <a:ext uri="{FF2B5EF4-FFF2-40B4-BE49-F238E27FC236}">
              <a16:creationId xmlns:a16="http://schemas.microsoft.com/office/drawing/2014/main" id="{4D35539C-0496-4289-AE17-B0BE39695C88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03" name="TextBox 3902">
          <a:extLst>
            <a:ext uri="{FF2B5EF4-FFF2-40B4-BE49-F238E27FC236}">
              <a16:creationId xmlns:a16="http://schemas.microsoft.com/office/drawing/2014/main" id="{4D469579-DB0C-40B8-92F7-C6005F82EFD4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04" name="TextBox 3903">
          <a:extLst>
            <a:ext uri="{FF2B5EF4-FFF2-40B4-BE49-F238E27FC236}">
              <a16:creationId xmlns:a16="http://schemas.microsoft.com/office/drawing/2014/main" id="{CAFB653E-4A73-439B-9DA8-A29070925C0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id="{23F7767E-7279-447E-A604-340FD894FAAE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id="{0BC24AEC-6941-41B6-BD58-BF0644012201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07" name="TextBox 3906">
          <a:extLst>
            <a:ext uri="{FF2B5EF4-FFF2-40B4-BE49-F238E27FC236}">
              <a16:creationId xmlns:a16="http://schemas.microsoft.com/office/drawing/2014/main" id="{8ED271DB-F919-454F-A4DC-0FD0143C6DC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id="{B10D063A-F5B6-4D08-BA01-8FC14676470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09" name="TextBox 3908">
          <a:extLst>
            <a:ext uri="{FF2B5EF4-FFF2-40B4-BE49-F238E27FC236}">
              <a16:creationId xmlns:a16="http://schemas.microsoft.com/office/drawing/2014/main" id="{E5DE30E3-47DA-42CA-A0F3-481CAD4429C7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id="{126F122B-9D9A-4766-8ECE-12FEE9F5F6D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id="{28DA978F-033F-4E00-BE81-E015299614A3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12" name="TextBox 3911">
          <a:extLst>
            <a:ext uri="{FF2B5EF4-FFF2-40B4-BE49-F238E27FC236}">
              <a16:creationId xmlns:a16="http://schemas.microsoft.com/office/drawing/2014/main" id="{11208687-64AA-431A-ACEC-CC8690451647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13" name="TextBox 3912">
          <a:extLst>
            <a:ext uri="{FF2B5EF4-FFF2-40B4-BE49-F238E27FC236}">
              <a16:creationId xmlns:a16="http://schemas.microsoft.com/office/drawing/2014/main" id="{09E2F7AB-BA85-4AEE-8028-3DA1D2E1A981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14" name="TextBox 3913">
          <a:extLst>
            <a:ext uri="{FF2B5EF4-FFF2-40B4-BE49-F238E27FC236}">
              <a16:creationId xmlns:a16="http://schemas.microsoft.com/office/drawing/2014/main" id="{04765421-533A-4801-9D61-75D4D596CBF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id="{C9AD461C-780E-4E74-86A0-1E6785ADFA5E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16" name="TextBox 3915">
          <a:extLst>
            <a:ext uri="{FF2B5EF4-FFF2-40B4-BE49-F238E27FC236}">
              <a16:creationId xmlns:a16="http://schemas.microsoft.com/office/drawing/2014/main" id="{BC168D7F-26C6-4DFC-87C2-C8AB3CE69DF8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id="{BBE3A849-4B9B-4CF2-8917-9FE0DD9AABCA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18" name="TextBox 3917">
          <a:extLst>
            <a:ext uri="{FF2B5EF4-FFF2-40B4-BE49-F238E27FC236}">
              <a16:creationId xmlns:a16="http://schemas.microsoft.com/office/drawing/2014/main" id="{134720B9-BA56-4790-A3D0-371DF2A8AB87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19" name="TextBox 3918">
          <a:extLst>
            <a:ext uri="{FF2B5EF4-FFF2-40B4-BE49-F238E27FC236}">
              <a16:creationId xmlns:a16="http://schemas.microsoft.com/office/drawing/2014/main" id="{DF0ED0C5-FE78-4FBA-B46B-3FC096CAF582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id="{83F6EB85-5A30-4A27-BA42-6B7289A8948F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21" name="TextBox 3920">
          <a:extLst>
            <a:ext uri="{FF2B5EF4-FFF2-40B4-BE49-F238E27FC236}">
              <a16:creationId xmlns:a16="http://schemas.microsoft.com/office/drawing/2014/main" id="{F915E597-74DA-4D1E-8C42-8CCD0286D48A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22" name="TextBox 3921">
          <a:extLst>
            <a:ext uri="{FF2B5EF4-FFF2-40B4-BE49-F238E27FC236}">
              <a16:creationId xmlns:a16="http://schemas.microsoft.com/office/drawing/2014/main" id="{527F35E5-90D8-457E-BFFA-CD682103ACAD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id="{A05DD0AE-5435-461E-9710-33A200479D37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24" name="TextBox 3923">
          <a:extLst>
            <a:ext uri="{FF2B5EF4-FFF2-40B4-BE49-F238E27FC236}">
              <a16:creationId xmlns:a16="http://schemas.microsoft.com/office/drawing/2014/main" id="{1ECDACC9-4CA0-49F5-A719-07FF8D6B4FAA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25" name="TextBox 3924">
          <a:extLst>
            <a:ext uri="{FF2B5EF4-FFF2-40B4-BE49-F238E27FC236}">
              <a16:creationId xmlns:a16="http://schemas.microsoft.com/office/drawing/2014/main" id="{FFF170D8-1CD6-4EED-9A48-D13E1A255D4E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id="{8253FFC1-CA6B-45D3-B2E5-59BF14BCF6F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27" name="TextBox 3926">
          <a:extLst>
            <a:ext uri="{FF2B5EF4-FFF2-40B4-BE49-F238E27FC236}">
              <a16:creationId xmlns:a16="http://schemas.microsoft.com/office/drawing/2014/main" id="{EB6447AF-7F2D-484D-8C98-8B89E7223941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id="{B2AD27CB-3122-450B-AFAE-4C415932E91C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id="{19113FF4-896F-4377-9737-D79ECEB748FE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id="{282D6099-C7CD-4A65-95A0-52B1409AAEA9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id="{57C03994-94A3-43CA-ABCA-D96BD55D062B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id="{E75CCAFC-50E9-4284-A7E7-30F8184192B1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id="{65B5833D-30E3-487C-AF1D-B5856A2E0163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34" name="TextBox 3933">
          <a:extLst>
            <a:ext uri="{FF2B5EF4-FFF2-40B4-BE49-F238E27FC236}">
              <a16:creationId xmlns:a16="http://schemas.microsoft.com/office/drawing/2014/main" id="{0996B664-6A96-435E-B3EE-A647DD7F2F20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id="{C3A8A95B-462D-4C54-8CC2-3ED66956646A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id="{53899643-A257-4507-B4E1-493EFE453DA3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37" name="TextBox 3936">
          <a:extLst>
            <a:ext uri="{FF2B5EF4-FFF2-40B4-BE49-F238E27FC236}">
              <a16:creationId xmlns:a16="http://schemas.microsoft.com/office/drawing/2014/main" id="{9F0AF995-F57F-40C6-8341-E00C8BC0FEFB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5" cy="172227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id="{DEB7BDEF-EAE7-4DC7-A6E3-15679ED9DEA5}"/>
            </a:ext>
          </a:extLst>
        </xdr:cNvPr>
        <xdr:cNvSpPr txBox="1"/>
      </xdr:nvSpPr>
      <xdr:spPr>
        <a:xfrm>
          <a:off x="243840" y="631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39" name="TextBox 3938">
          <a:extLst>
            <a:ext uri="{FF2B5EF4-FFF2-40B4-BE49-F238E27FC236}">
              <a16:creationId xmlns:a16="http://schemas.microsoft.com/office/drawing/2014/main" id="{23D448AE-C6BB-4D9E-933C-BEB11BC54336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40" name="TextBox 3939">
          <a:extLst>
            <a:ext uri="{FF2B5EF4-FFF2-40B4-BE49-F238E27FC236}">
              <a16:creationId xmlns:a16="http://schemas.microsoft.com/office/drawing/2014/main" id="{D686ED14-B5D8-4D09-B174-2CFE2904B524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id="{6A3AA38C-FD49-4944-8629-24783FE7D6B6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42" name="TextBox 3941">
          <a:extLst>
            <a:ext uri="{FF2B5EF4-FFF2-40B4-BE49-F238E27FC236}">
              <a16:creationId xmlns:a16="http://schemas.microsoft.com/office/drawing/2014/main" id="{C09D50BF-B79D-4750-BDE8-C7131F8815A7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43" name="TextBox 3942">
          <a:extLst>
            <a:ext uri="{FF2B5EF4-FFF2-40B4-BE49-F238E27FC236}">
              <a16:creationId xmlns:a16="http://schemas.microsoft.com/office/drawing/2014/main" id="{53367057-6463-4A18-A9F3-14ED3E77F6F6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id="{ACA11418-9A22-4B6E-86A0-4ED1091956E0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45" name="TextBox 3944">
          <a:extLst>
            <a:ext uri="{FF2B5EF4-FFF2-40B4-BE49-F238E27FC236}">
              <a16:creationId xmlns:a16="http://schemas.microsoft.com/office/drawing/2014/main" id="{D41581B3-48E3-424E-AB15-2A515CF14C11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46" name="TextBox 3945">
          <a:extLst>
            <a:ext uri="{FF2B5EF4-FFF2-40B4-BE49-F238E27FC236}">
              <a16:creationId xmlns:a16="http://schemas.microsoft.com/office/drawing/2014/main" id="{DB4E3A4C-3E60-4C82-B283-B2FD1B0F5AD9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id="{25EC6F48-B9F5-414F-99B6-4C2CF754EF10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48" name="TextBox 3947">
          <a:extLst>
            <a:ext uri="{FF2B5EF4-FFF2-40B4-BE49-F238E27FC236}">
              <a16:creationId xmlns:a16="http://schemas.microsoft.com/office/drawing/2014/main" id="{A4D57058-DD34-40A5-88D3-DC9D20414A85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49" name="TextBox 3948">
          <a:extLst>
            <a:ext uri="{FF2B5EF4-FFF2-40B4-BE49-F238E27FC236}">
              <a16:creationId xmlns:a16="http://schemas.microsoft.com/office/drawing/2014/main" id="{06F6CA2A-9CDB-4934-9AAF-5169C869005F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id="{388869C2-0188-4F85-932A-1D73FE8278C3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51" name="TextBox 3950">
          <a:extLst>
            <a:ext uri="{FF2B5EF4-FFF2-40B4-BE49-F238E27FC236}">
              <a16:creationId xmlns:a16="http://schemas.microsoft.com/office/drawing/2014/main" id="{90365D2A-92A8-4FCA-A869-4D1A7DABFE63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52" name="TextBox 3951">
          <a:extLst>
            <a:ext uri="{FF2B5EF4-FFF2-40B4-BE49-F238E27FC236}">
              <a16:creationId xmlns:a16="http://schemas.microsoft.com/office/drawing/2014/main" id="{CB01E7D2-FD41-438D-948E-8AA785C92B85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id="{2DA3D543-F338-4E43-A5DF-2F774D6C3B62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id="{C60AB53C-4017-4BDF-8133-8013FA8580E0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55" name="TextBox 3954">
          <a:extLst>
            <a:ext uri="{FF2B5EF4-FFF2-40B4-BE49-F238E27FC236}">
              <a16:creationId xmlns:a16="http://schemas.microsoft.com/office/drawing/2014/main" id="{7DA4C312-D643-49AF-9170-C015316175BC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id="{3D95814E-D3CA-47A5-A9B3-9DE4E289A3A4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57" name="TextBox 3956">
          <a:extLst>
            <a:ext uri="{FF2B5EF4-FFF2-40B4-BE49-F238E27FC236}">
              <a16:creationId xmlns:a16="http://schemas.microsoft.com/office/drawing/2014/main" id="{EB311C3C-5573-4632-A695-AAFE9D0C77AB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58" name="TextBox 3957">
          <a:extLst>
            <a:ext uri="{FF2B5EF4-FFF2-40B4-BE49-F238E27FC236}">
              <a16:creationId xmlns:a16="http://schemas.microsoft.com/office/drawing/2014/main" id="{7B93B759-1603-4F5E-81FC-FC11A55D36C3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id="{EEAEF106-F526-4141-B59E-E59C1D370FE6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id="{6BBFF2AC-D0FB-4BB1-A9B5-E7BB1BBCB81E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61" name="TextBox 3960">
          <a:extLst>
            <a:ext uri="{FF2B5EF4-FFF2-40B4-BE49-F238E27FC236}">
              <a16:creationId xmlns:a16="http://schemas.microsoft.com/office/drawing/2014/main" id="{3CCED6E7-0159-48D4-8B72-BC04D0B189BD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id="{19795E51-4EA2-4625-BF4F-E618B1DC53DD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63" name="TextBox 3962">
          <a:extLst>
            <a:ext uri="{FF2B5EF4-FFF2-40B4-BE49-F238E27FC236}">
              <a16:creationId xmlns:a16="http://schemas.microsoft.com/office/drawing/2014/main" id="{88EB246A-59D1-4453-BFD8-20DF2A2D99FA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64" name="TextBox 3963">
          <a:extLst>
            <a:ext uri="{FF2B5EF4-FFF2-40B4-BE49-F238E27FC236}">
              <a16:creationId xmlns:a16="http://schemas.microsoft.com/office/drawing/2014/main" id="{4873D91D-3B1F-4DA5-A319-94F504A61BA9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id="{6EEE73A6-8614-485C-863A-7F574D7073F8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66" name="TextBox 3965">
          <a:extLst>
            <a:ext uri="{FF2B5EF4-FFF2-40B4-BE49-F238E27FC236}">
              <a16:creationId xmlns:a16="http://schemas.microsoft.com/office/drawing/2014/main" id="{BFFDB9F5-5DED-4568-940B-3574703B8DFD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67" name="TextBox 3966">
          <a:extLst>
            <a:ext uri="{FF2B5EF4-FFF2-40B4-BE49-F238E27FC236}">
              <a16:creationId xmlns:a16="http://schemas.microsoft.com/office/drawing/2014/main" id="{1AA2580D-BC90-4152-BFB7-787FC939D9A5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id="{5FFED427-AC88-49F7-B59F-03185C040C84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69" name="TextBox 3968">
          <a:extLst>
            <a:ext uri="{FF2B5EF4-FFF2-40B4-BE49-F238E27FC236}">
              <a16:creationId xmlns:a16="http://schemas.microsoft.com/office/drawing/2014/main" id="{A91D61B8-504D-4FFD-A41C-196C799C23E4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70" name="TextBox 3969">
          <a:extLst>
            <a:ext uri="{FF2B5EF4-FFF2-40B4-BE49-F238E27FC236}">
              <a16:creationId xmlns:a16="http://schemas.microsoft.com/office/drawing/2014/main" id="{875135D5-BDAC-4AC8-A44E-EFBE7F19405C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id="{3DE7F2FE-9F3B-4604-B1DB-F1673AFB17F0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72" name="TextBox 3971">
          <a:extLst>
            <a:ext uri="{FF2B5EF4-FFF2-40B4-BE49-F238E27FC236}">
              <a16:creationId xmlns:a16="http://schemas.microsoft.com/office/drawing/2014/main" id="{2816C148-28E7-4A5C-A1AF-89DE420EA842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73" name="TextBox 3972">
          <a:extLst>
            <a:ext uri="{FF2B5EF4-FFF2-40B4-BE49-F238E27FC236}">
              <a16:creationId xmlns:a16="http://schemas.microsoft.com/office/drawing/2014/main" id="{BA589FE0-8A97-4844-91CB-9C503EEDE6E6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id="{9E73CBDF-003C-4D71-AFE8-6E07C312D537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id="{76D944B9-0556-4D8B-B2A8-07DB6025A158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76" name="TextBox 3975">
          <a:extLst>
            <a:ext uri="{FF2B5EF4-FFF2-40B4-BE49-F238E27FC236}">
              <a16:creationId xmlns:a16="http://schemas.microsoft.com/office/drawing/2014/main" id="{4FEA4E1D-731C-4DC4-866F-9774F411ECC0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id="{0A6DFDBD-D100-4134-A277-C3E944337557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78" name="TextBox 3977">
          <a:extLst>
            <a:ext uri="{FF2B5EF4-FFF2-40B4-BE49-F238E27FC236}">
              <a16:creationId xmlns:a16="http://schemas.microsoft.com/office/drawing/2014/main" id="{06A9CBF6-1B9A-4B98-9C95-FC84D0453946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79" name="TextBox 3978">
          <a:extLst>
            <a:ext uri="{FF2B5EF4-FFF2-40B4-BE49-F238E27FC236}">
              <a16:creationId xmlns:a16="http://schemas.microsoft.com/office/drawing/2014/main" id="{86BECCF2-7499-4113-A084-25B77642A4D9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id="{0F9387A4-736B-4903-81C3-25AD5D74D399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81" name="TextBox 3980">
          <a:extLst>
            <a:ext uri="{FF2B5EF4-FFF2-40B4-BE49-F238E27FC236}">
              <a16:creationId xmlns:a16="http://schemas.microsoft.com/office/drawing/2014/main" id="{B45C46C4-1AD5-4B98-8428-1627DB6AF4CC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82" name="TextBox 3981">
          <a:extLst>
            <a:ext uri="{FF2B5EF4-FFF2-40B4-BE49-F238E27FC236}">
              <a16:creationId xmlns:a16="http://schemas.microsoft.com/office/drawing/2014/main" id="{D588A36A-4BDD-4DD6-88C8-9EAF8E0EBFD4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id="{BE65B1D2-53DC-40D8-815B-EBFC53E0C184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84" name="TextBox 3983">
          <a:extLst>
            <a:ext uri="{FF2B5EF4-FFF2-40B4-BE49-F238E27FC236}">
              <a16:creationId xmlns:a16="http://schemas.microsoft.com/office/drawing/2014/main" id="{31117AE6-9CB1-43FD-B7EF-CD7AA32C32DB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85" name="TextBox 3984">
          <a:extLst>
            <a:ext uri="{FF2B5EF4-FFF2-40B4-BE49-F238E27FC236}">
              <a16:creationId xmlns:a16="http://schemas.microsoft.com/office/drawing/2014/main" id="{D2E10AFA-7EEF-4AFF-A5FA-63471A6EAF3C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65" cy="172227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id="{54BF6389-8E9E-4A69-9219-293BC63520E6}"/>
            </a:ext>
          </a:extLst>
        </xdr:cNvPr>
        <xdr:cNvSpPr txBox="1"/>
      </xdr:nvSpPr>
      <xdr:spPr>
        <a:xfrm>
          <a:off x="243840" y="6659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id="{AE9A3793-7671-4E82-B620-FD97C9588882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3988" name="TextBox 3987">
          <a:extLst>
            <a:ext uri="{FF2B5EF4-FFF2-40B4-BE49-F238E27FC236}">
              <a16:creationId xmlns:a16="http://schemas.microsoft.com/office/drawing/2014/main" id="{E6E4380B-1106-4D79-880A-82363700AFED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3989" name="TextBox 3988">
          <a:extLst>
            <a:ext uri="{FF2B5EF4-FFF2-40B4-BE49-F238E27FC236}">
              <a16:creationId xmlns:a16="http://schemas.microsoft.com/office/drawing/2014/main" id="{318CBC20-5415-4D1D-806D-A27083DE0BFD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id="{8B8DB105-F947-4855-895F-FCC76BCB9153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3991" name="TextBox 3990">
          <a:extLst>
            <a:ext uri="{FF2B5EF4-FFF2-40B4-BE49-F238E27FC236}">
              <a16:creationId xmlns:a16="http://schemas.microsoft.com/office/drawing/2014/main" id="{D54BDCFE-3CF3-42EC-8846-04BE486B30D9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3992" name="TextBox 3991">
          <a:extLst>
            <a:ext uri="{FF2B5EF4-FFF2-40B4-BE49-F238E27FC236}">
              <a16:creationId xmlns:a16="http://schemas.microsoft.com/office/drawing/2014/main" id="{448EBE76-3228-4C3C-8D79-C40684A841D0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3993" name="TextBox 3992">
          <a:extLst>
            <a:ext uri="{FF2B5EF4-FFF2-40B4-BE49-F238E27FC236}">
              <a16:creationId xmlns:a16="http://schemas.microsoft.com/office/drawing/2014/main" id="{DB04257A-C8B5-4378-B530-95A880EAFD7E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3994" name="TextBox 3993">
          <a:extLst>
            <a:ext uri="{FF2B5EF4-FFF2-40B4-BE49-F238E27FC236}">
              <a16:creationId xmlns:a16="http://schemas.microsoft.com/office/drawing/2014/main" id="{F2067BCF-211D-4350-827B-973CF9875F7A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id="{D4F362DE-8180-4522-AF61-9E0C479425D8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id="{08043EAB-ABE2-499D-8AD4-6942964C05D5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3997" name="TextBox 3996">
          <a:extLst>
            <a:ext uri="{FF2B5EF4-FFF2-40B4-BE49-F238E27FC236}">
              <a16:creationId xmlns:a16="http://schemas.microsoft.com/office/drawing/2014/main" id="{1F9D3D74-45DC-4ACA-AB17-09C99D407926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3998" name="TextBox 3997">
          <a:extLst>
            <a:ext uri="{FF2B5EF4-FFF2-40B4-BE49-F238E27FC236}">
              <a16:creationId xmlns:a16="http://schemas.microsoft.com/office/drawing/2014/main" id="{6EF6F8F1-9DA3-4F28-BA69-360E399B2E8B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3999" name="TextBox 3998">
          <a:extLst>
            <a:ext uri="{FF2B5EF4-FFF2-40B4-BE49-F238E27FC236}">
              <a16:creationId xmlns:a16="http://schemas.microsoft.com/office/drawing/2014/main" id="{C0CEE5AC-FA5A-49B4-826B-87FD1371F940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00" name="TextBox 3999">
          <a:extLst>
            <a:ext uri="{FF2B5EF4-FFF2-40B4-BE49-F238E27FC236}">
              <a16:creationId xmlns:a16="http://schemas.microsoft.com/office/drawing/2014/main" id="{801C5B47-618B-4ADB-89CD-D2F51691783D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id="{31519C8B-0E55-4552-9DF8-F3B930A13DC3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02" name="TextBox 4001">
          <a:extLst>
            <a:ext uri="{FF2B5EF4-FFF2-40B4-BE49-F238E27FC236}">
              <a16:creationId xmlns:a16="http://schemas.microsoft.com/office/drawing/2014/main" id="{5244E1FF-2C40-422F-BB28-7CA8D3A55350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03" name="TextBox 4002">
          <a:extLst>
            <a:ext uri="{FF2B5EF4-FFF2-40B4-BE49-F238E27FC236}">
              <a16:creationId xmlns:a16="http://schemas.microsoft.com/office/drawing/2014/main" id="{DA02E4BF-2B02-47FA-A13C-5EF16DF9C532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04" name="TextBox 4003">
          <a:extLst>
            <a:ext uri="{FF2B5EF4-FFF2-40B4-BE49-F238E27FC236}">
              <a16:creationId xmlns:a16="http://schemas.microsoft.com/office/drawing/2014/main" id="{0D0DB032-D7AF-44FC-BD6F-0FD4CCCFE34B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id="{772CA035-AA8B-4E7A-BC0C-1BC3A1072AFD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06" name="TextBox 4005">
          <a:extLst>
            <a:ext uri="{FF2B5EF4-FFF2-40B4-BE49-F238E27FC236}">
              <a16:creationId xmlns:a16="http://schemas.microsoft.com/office/drawing/2014/main" id="{D983EC45-286C-463E-A891-0C97E821827A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07" name="TextBox 4006">
          <a:extLst>
            <a:ext uri="{FF2B5EF4-FFF2-40B4-BE49-F238E27FC236}">
              <a16:creationId xmlns:a16="http://schemas.microsoft.com/office/drawing/2014/main" id="{985B5951-95E8-4520-92C4-693535D05600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08" name="TextBox 4007">
          <a:extLst>
            <a:ext uri="{FF2B5EF4-FFF2-40B4-BE49-F238E27FC236}">
              <a16:creationId xmlns:a16="http://schemas.microsoft.com/office/drawing/2014/main" id="{B632DD5E-2A3F-45B3-BBFD-DE28D197496E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09" name="TextBox 4008">
          <a:extLst>
            <a:ext uri="{FF2B5EF4-FFF2-40B4-BE49-F238E27FC236}">
              <a16:creationId xmlns:a16="http://schemas.microsoft.com/office/drawing/2014/main" id="{2C05FECE-E0CF-4F69-B316-2C8AA7849064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10" name="TextBox 4009">
          <a:extLst>
            <a:ext uri="{FF2B5EF4-FFF2-40B4-BE49-F238E27FC236}">
              <a16:creationId xmlns:a16="http://schemas.microsoft.com/office/drawing/2014/main" id="{E5D4C77E-A23D-4E2E-8AC4-A575939354F6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id="{24C0420A-32F2-4358-95B5-942296841747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12" name="TextBox 4011">
          <a:extLst>
            <a:ext uri="{FF2B5EF4-FFF2-40B4-BE49-F238E27FC236}">
              <a16:creationId xmlns:a16="http://schemas.microsoft.com/office/drawing/2014/main" id="{F4BAE83A-C805-4920-8789-B57ED60BF55A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13" name="TextBox 4012">
          <a:extLst>
            <a:ext uri="{FF2B5EF4-FFF2-40B4-BE49-F238E27FC236}">
              <a16:creationId xmlns:a16="http://schemas.microsoft.com/office/drawing/2014/main" id="{0FCB9D93-EA8C-438F-8EDA-E896496C40FF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id="{017BB0A6-6BCB-4B98-A333-E7B46CB39943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15" name="TextBox 4014">
          <a:extLst>
            <a:ext uri="{FF2B5EF4-FFF2-40B4-BE49-F238E27FC236}">
              <a16:creationId xmlns:a16="http://schemas.microsoft.com/office/drawing/2014/main" id="{EC712A61-AB1A-4D41-98BC-8300CBD46BF2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16" name="TextBox 4015">
          <a:extLst>
            <a:ext uri="{FF2B5EF4-FFF2-40B4-BE49-F238E27FC236}">
              <a16:creationId xmlns:a16="http://schemas.microsoft.com/office/drawing/2014/main" id="{A1E4EB00-34B7-43C3-84B8-A1236BF0FA49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17" name="TextBox 4016">
          <a:extLst>
            <a:ext uri="{FF2B5EF4-FFF2-40B4-BE49-F238E27FC236}">
              <a16:creationId xmlns:a16="http://schemas.microsoft.com/office/drawing/2014/main" id="{C835DC68-4378-4ED6-B2EC-54AD6B923F47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18" name="TextBox 4017">
          <a:extLst>
            <a:ext uri="{FF2B5EF4-FFF2-40B4-BE49-F238E27FC236}">
              <a16:creationId xmlns:a16="http://schemas.microsoft.com/office/drawing/2014/main" id="{8800608D-F5DE-4690-9C42-518A433A5914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19" name="TextBox 4018">
          <a:extLst>
            <a:ext uri="{FF2B5EF4-FFF2-40B4-BE49-F238E27FC236}">
              <a16:creationId xmlns:a16="http://schemas.microsoft.com/office/drawing/2014/main" id="{27BA203D-214A-46C6-869A-90A28EA97A87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id="{A37F2C38-C7EC-4320-BDA1-D9074CCC9110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21" name="TextBox 4020">
          <a:extLst>
            <a:ext uri="{FF2B5EF4-FFF2-40B4-BE49-F238E27FC236}">
              <a16:creationId xmlns:a16="http://schemas.microsoft.com/office/drawing/2014/main" id="{AD636700-F08C-4314-A39E-5898A7EA1F00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22" name="TextBox 4021">
          <a:extLst>
            <a:ext uri="{FF2B5EF4-FFF2-40B4-BE49-F238E27FC236}">
              <a16:creationId xmlns:a16="http://schemas.microsoft.com/office/drawing/2014/main" id="{31C88564-9929-4EE2-B0C9-D561266A0D13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23" name="TextBox 4022">
          <a:extLst>
            <a:ext uri="{FF2B5EF4-FFF2-40B4-BE49-F238E27FC236}">
              <a16:creationId xmlns:a16="http://schemas.microsoft.com/office/drawing/2014/main" id="{F8C19A32-9A87-459F-89A3-4F6D74B9B32E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24" name="TextBox 4023">
          <a:extLst>
            <a:ext uri="{FF2B5EF4-FFF2-40B4-BE49-F238E27FC236}">
              <a16:creationId xmlns:a16="http://schemas.microsoft.com/office/drawing/2014/main" id="{11CF597D-AA0E-4CEF-874E-0F3E5799AB20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id="{3194ED21-ABD0-45E5-979B-5820B5D39ECB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id="{84615758-8247-4209-A819-CC5AB69B169B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27" name="TextBox 4026">
          <a:extLst>
            <a:ext uri="{FF2B5EF4-FFF2-40B4-BE49-F238E27FC236}">
              <a16:creationId xmlns:a16="http://schemas.microsoft.com/office/drawing/2014/main" id="{1B77CA06-6EF3-45E6-AB74-6B5FFD904B95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28" name="TextBox 4027">
          <a:extLst>
            <a:ext uri="{FF2B5EF4-FFF2-40B4-BE49-F238E27FC236}">
              <a16:creationId xmlns:a16="http://schemas.microsoft.com/office/drawing/2014/main" id="{9CD90200-B139-4169-A810-B3CD9ACB6AD5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29" name="TextBox 4028">
          <a:extLst>
            <a:ext uri="{FF2B5EF4-FFF2-40B4-BE49-F238E27FC236}">
              <a16:creationId xmlns:a16="http://schemas.microsoft.com/office/drawing/2014/main" id="{3CA68DAD-05FA-45D8-900C-E05C0DD32F42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30" name="TextBox 4029">
          <a:extLst>
            <a:ext uri="{FF2B5EF4-FFF2-40B4-BE49-F238E27FC236}">
              <a16:creationId xmlns:a16="http://schemas.microsoft.com/office/drawing/2014/main" id="{95AD867D-80B1-404B-9670-A838247A7278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31" name="TextBox 4030">
          <a:extLst>
            <a:ext uri="{FF2B5EF4-FFF2-40B4-BE49-F238E27FC236}">
              <a16:creationId xmlns:a16="http://schemas.microsoft.com/office/drawing/2014/main" id="{1CB84BEE-7735-41DF-AF6D-A33220BB17EE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id="{8CC34CF5-2D3E-4F6F-A6FB-26B848C477DB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33" name="TextBox 4032">
          <a:extLst>
            <a:ext uri="{FF2B5EF4-FFF2-40B4-BE49-F238E27FC236}">
              <a16:creationId xmlns:a16="http://schemas.microsoft.com/office/drawing/2014/main" id="{0AAF66C0-8D2D-486C-8E81-676E1B42F490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65" cy="172227"/>
    <xdr:sp macro="" textlink="">
      <xdr:nvSpPr>
        <xdr:cNvPr id="4034" name="TextBox 4033">
          <a:extLst>
            <a:ext uri="{FF2B5EF4-FFF2-40B4-BE49-F238E27FC236}">
              <a16:creationId xmlns:a16="http://schemas.microsoft.com/office/drawing/2014/main" id="{3A173C87-7098-4EE6-A909-BAB31BE7F4CA}"/>
            </a:ext>
          </a:extLst>
        </xdr:cNvPr>
        <xdr:cNvSpPr txBox="1"/>
      </xdr:nvSpPr>
      <xdr:spPr>
        <a:xfrm>
          <a:off x="243840" y="803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id="{1A942F9F-44F1-4871-9469-2E5DD9F10EB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36" name="TextBox 4035">
          <a:extLst>
            <a:ext uri="{FF2B5EF4-FFF2-40B4-BE49-F238E27FC236}">
              <a16:creationId xmlns:a16="http://schemas.microsoft.com/office/drawing/2014/main" id="{77C96B51-572E-4C58-8C9F-E9483BBD1D1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id="{AD37AEBE-43FF-477F-BE96-701A92FC902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id="{1B8A2D37-F37E-44C7-BD32-FF04865F83C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39" name="TextBox 4038">
          <a:extLst>
            <a:ext uri="{FF2B5EF4-FFF2-40B4-BE49-F238E27FC236}">
              <a16:creationId xmlns:a16="http://schemas.microsoft.com/office/drawing/2014/main" id="{145F9AD5-8CDD-4267-9F39-4958B2AC070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id="{B025D949-A0A2-4819-983C-F511E759530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id="{73827A07-273B-44E1-BF3D-79AC192CBC5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42" name="TextBox 4041">
          <a:extLst>
            <a:ext uri="{FF2B5EF4-FFF2-40B4-BE49-F238E27FC236}">
              <a16:creationId xmlns:a16="http://schemas.microsoft.com/office/drawing/2014/main" id="{1BAABCED-B087-4B36-B43C-26F07F348BF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43" name="TextBox 4042">
          <a:extLst>
            <a:ext uri="{FF2B5EF4-FFF2-40B4-BE49-F238E27FC236}">
              <a16:creationId xmlns:a16="http://schemas.microsoft.com/office/drawing/2014/main" id="{00DBAC32-5F15-43B2-9AEE-1073D907CD8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id="{91189A19-CD63-4308-A13D-E804018EB29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45" name="TextBox 4044">
          <a:extLst>
            <a:ext uri="{FF2B5EF4-FFF2-40B4-BE49-F238E27FC236}">
              <a16:creationId xmlns:a16="http://schemas.microsoft.com/office/drawing/2014/main" id="{324FF121-7EAE-4032-A2F2-3BF23318FA1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id="{EC8DEAD3-FCA8-4BD7-958D-84243EC75EE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id="{324770A6-FBDF-4A43-858B-7DE64D7C397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48" name="TextBox 4047">
          <a:extLst>
            <a:ext uri="{FF2B5EF4-FFF2-40B4-BE49-F238E27FC236}">
              <a16:creationId xmlns:a16="http://schemas.microsoft.com/office/drawing/2014/main" id="{81A24CFD-C563-4093-BF6F-86415833BA1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49" name="TextBox 4048">
          <a:extLst>
            <a:ext uri="{FF2B5EF4-FFF2-40B4-BE49-F238E27FC236}">
              <a16:creationId xmlns:a16="http://schemas.microsoft.com/office/drawing/2014/main" id="{AADD01B3-229A-404D-A484-4860C8A9703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id="{30B65A0C-7EB6-44CF-9BC9-E3AECA661EC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51" name="TextBox 4050">
          <a:extLst>
            <a:ext uri="{FF2B5EF4-FFF2-40B4-BE49-F238E27FC236}">
              <a16:creationId xmlns:a16="http://schemas.microsoft.com/office/drawing/2014/main" id="{731A8CAE-0105-4ED6-8947-8DBC900E989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52" name="TextBox 4051">
          <a:extLst>
            <a:ext uri="{FF2B5EF4-FFF2-40B4-BE49-F238E27FC236}">
              <a16:creationId xmlns:a16="http://schemas.microsoft.com/office/drawing/2014/main" id="{A5388167-7E3D-4D9C-86D9-8FC21E34885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53" name="TextBox 4052">
          <a:extLst>
            <a:ext uri="{FF2B5EF4-FFF2-40B4-BE49-F238E27FC236}">
              <a16:creationId xmlns:a16="http://schemas.microsoft.com/office/drawing/2014/main" id="{83F5BA5C-D0AE-4487-9505-859ACB5B775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54" name="TextBox 4053">
          <a:extLst>
            <a:ext uri="{FF2B5EF4-FFF2-40B4-BE49-F238E27FC236}">
              <a16:creationId xmlns:a16="http://schemas.microsoft.com/office/drawing/2014/main" id="{10A2A46B-239A-4B67-8615-6A4AAC3DDE8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55" name="TextBox 4054">
          <a:extLst>
            <a:ext uri="{FF2B5EF4-FFF2-40B4-BE49-F238E27FC236}">
              <a16:creationId xmlns:a16="http://schemas.microsoft.com/office/drawing/2014/main" id="{65C84C48-1CB4-4588-B1FB-EF7B4311FAD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id="{F75E6022-CCC4-47E0-98CA-DCC8BD8D8FA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57" name="TextBox 4056">
          <a:extLst>
            <a:ext uri="{FF2B5EF4-FFF2-40B4-BE49-F238E27FC236}">
              <a16:creationId xmlns:a16="http://schemas.microsoft.com/office/drawing/2014/main" id="{64094A4E-5D40-4C2E-854E-CD545B90700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id="{3963E9B6-3A8E-475E-8E09-14A0AFA890C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id="{2D41C824-6D1D-4C02-90FD-62AE7E9CDA0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60" name="TextBox 4059">
          <a:extLst>
            <a:ext uri="{FF2B5EF4-FFF2-40B4-BE49-F238E27FC236}">
              <a16:creationId xmlns:a16="http://schemas.microsoft.com/office/drawing/2014/main" id="{5BDB6D42-FC04-42EF-A081-3043CA7DDFD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id="{3A3790D6-66DC-4249-8DB2-6168E9ED40A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62" name="TextBox 4061">
          <a:extLst>
            <a:ext uri="{FF2B5EF4-FFF2-40B4-BE49-F238E27FC236}">
              <a16:creationId xmlns:a16="http://schemas.microsoft.com/office/drawing/2014/main" id="{02927445-D1F6-4FC8-9604-3FE55157C98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63" name="TextBox 4062">
          <a:extLst>
            <a:ext uri="{FF2B5EF4-FFF2-40B4-BE49-F238E27FC236}">
              <a16:creationId xmlns:a16="http://schemas.microsoft.com/office/drawing/2014/main" id="{0DE311FA-3B33-48FE-AB9F-435746F424D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64" name="TextBox 4063">
          <a:extLst>
            <a:ext uri="{FF2B5EF4-FFF2-40B4-BE49-F238E27FC236}">
              <a16:creationId xmlns:a16="http://schemas.microsoft.com/office/drawing/2014/main" id="{98E05F18-D970-4535-BEFF-C8D158CC4F8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id="{9051A75C-7ADD-4509-84A8-D58F8AF3B38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66" name="TextBox 4065">
          <a:extLst>
            <a:ext uri="{FF2B5EF4-FFF2-40B4-BE49-F238E27FC236}">
              <a16:creationId xmlns:a16="http://schemas.microsoft.com/office/drawing/2014/main" id="{26E4BDD1-3292-41E1-8EAD-0F83B87ECCA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67" name="TextBox 4066">
          <a:extLst>
            <a:ext uri="{FF2B5EF4-FFF2-40B4-BE49-F238E27FC236}">
              <a16:creationId xmlns:a16="http://schemas.microsoft.com/office/drawing/2014/main" id="{6458B95C-F2A0-45BF-9A72-C2C44EB1A56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68" name="TextBox 4067">
          <a:extLst>
            <a:ext uri="{FF2B5EF4-FFF2-40B4-BE49-F238E27FC236}">
              <a16:creationId xmlns:a16="http://schemas.microsoft.com/office/drawing/2014/main" id="{4FAC09E0-1BCF-43B3-9B23-D646843D0F6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69" name="TextBox 4068">
          <a:extLst>
            <a:ext uri="{FF2B5EF4-FFF2-40B4-BE49-F238E27FC236}">
              <a16:creationId xmlns:a16="http://schemas.microsoft.com/office/drawing/2014/main" id="{98C0FE60-5075-4257-B105-8A0FB2E92AC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id="{8AA7FFEB-7B20-42CB-824A-2DBAA11280A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id="{07D0672F-4328-40BC-BFAD-211BB883F5F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72" name="TextBox 4071">
          <a:extLst>
            <a:ext uri="{FF2B5EF4-FFF2-40B4-BE49-F238E27FC236}">
              <a16:creationId xmlns:a16="http://schemas.microsoft.com/office/drawing/2014/main" id="{C431B435-24E0-4B9A-918F-8D2CD6FB799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73" name="TextBox 4072">
          <a:extLst>
            <a:ext uri="{FF2B5EF4-FFF2-40B4-BE49-F238E27FC236}">
              <a16:creationId xmlns:a16="http://schemas.microsoft.com/office/drawing/2014/main" id="{5F0C4FF3-C37E-462E-8D4A-44A8E7C3D57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74" name="TextBox 4073">
          <a:extLst>
            <a:ext uri="{FF2B5EF4-FFF2-40B4-BE49-F238E27FC236}">
              <a16:creationId xmlns:a16="http://schemas.microsoft.com/office/drawing/2014/main" id="{587ABC00-D4CE-482C-A7B3-38D1EDF5C5C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75" name="TextBox 4074">
          <a:extLst>
            <a:ext uri="{FF2B5EF4-FFF2-40B4-BE49-F238E27FC236}">
              <a16:creationId xmlns:a16="http://schemas.microsoft.com/office/drawing/2014/main" id="{9F35BDA3-838A-4BC5-8730-D182E30E7C5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76" name="TextBox 4075">
          <a:extLst>
            <a:ext uri="{FF2B5EF4-FFF2-40B4-BE49-F238E27FC236}">
              <a16:creationId xmlns:a16="http://schemas.microsoft.com/office/drawing/2014/main" id="{AE63692A-A019-4B97-A852-F4630856B3E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id="{20796C88-F8BD-4880-A953-5CF526E5F52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78" name="TextBox 4077">
          <a:extLst>
            <a:ext uri="{FF2B5EF4-FFF2-40B4-BE49-F238E27FC236}">
              <a16:creationId xmlns:a16="http://schemas.microsoft.com/office/drawing/2014/main" id="{C60DA615-D8BE-4F06-87B3-1BA0AFFAE9A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79" name="TextBox 4078">
          <a:extLst>
            <a:ext uri="{FF2B5EF4-FFF2-40B4-BE49-F238E27FC236}">
              <a16:creationId xmlns:a16="http://schemas.microsoft.com/office/drawing/2014/main" id="{0118DA84-0353-4F87-AF3E-A873E8990E1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80" name="TextBox 4079">
          <a:extLst>
            <a:ext uri="{FF2B5EF4-FFF2-40B4-BE49-F238E27FC236}">
              <a16:creationId xmlns:a16="http://schemas.microsoft.com/office/drawing/2014/main" id="{AD0C515C-B4B6-4095-B745-CA7781DF1D1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81" name="TextBox 4080">
          <a:extLst>
            <a:ext uri="{FF2B5EF4-FFF2-40B4-BE49-F238E27FC236}">
              <a16:creationId xmlns:a16="http://schemas.microsoft.com/office/drawing/2014/main" id="{E5EF038E-1683-4BDD-80BD-0E4958E2CA8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82" name="TextBox 4081">
          <a:extLst>
            <a:ext uri="{FF2B5EF4-FFF2-40B4-BE49-F238E27FC236}">
              <a16:creationId xmlns:a16="http://schemas.microsoft.com/office/drawing/2014/main" id="{98BA1E11-1CB1-4973-9798-0DF53FC0B5F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83" name="TextBox 4082">
          <a:extLst>
            <a:ext uri="{FF2B5EF4-FFF2-40B4-BE49-F238E27FC236}">
              <a16:creationId xmlns:a16="http://schemas.microsoft.com/office/drawing/2014/main" id="{415E7E7D-3030-4474-A451-F28396F6589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84" name="TextBox 4083">
          <a:extLst>
            <a:ext uri="{FF2B5EF4-FFF2-40B4-BE49-F238E27FC236}">
              <a16:creationId xmlns:a16="http://schemas.microsoft.com/office/drawing/2014/main" id="{CC5C1D3E-2179-45D6-8D55-4D57AEEAA0F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85" name="TextBox 4084">
          <a:extLst>
            <a:ext uri="{FF2B5EF4-FFF2-40B4-BE49-F238E27FC236}">
              <a16:creationId xmlns:a16="http://schemas.microsoft.com/office/drawing/2014/main" id="{64FE5BFD-0CE1-4829-8CF0-3D0E71E6470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86" name="TextBox 4085">
          <a:extLst>
            <a:ext uri="{FF2B5EF4-FFF2-40B4-BE49-F238E27FC236}">
              <a16:creationId xmlns:a16="http://schemas.microsoft.com/office/drawing/2014/main" id="{34F697A6-66EE-4801-8C04-958CC4616E6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87" name="TextBox 4086">
          <a:extLst>
            <a:ext uri="{FF2B5EF4-FFF2-40B4-BE49-F238E27FC236}">
              <a16:creationId xmlns:a16="http://schemas.microsoft.com/office/drawing/2014/main" id="{CFC02E8A-33ED-4620-81D9-731C04AABFB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88" name="TextBox 4087">
          <a:extLst>
            <a:ext uri="{FF2B5EF4-FFF2-40B4-BE49-F238E27FC236}">
              <a16:creationId xmlns:a16="http://schemas.microsoft.com/office/drawing/2014/main" id="{A96835FE-5B16-4982-8C2C-04BC26F68EF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89" name="TextBox 4088">
          <a:extLst>
            <a:ext uri="{FF2B5EF4-FFF2-40B4-BE49-F238E27FC236}">
              <a16:creationId xmlns:a16="http://schemas.microsoft.com/office/drawing/2014/main" id="{3AB50A00-BE26-43F1-BDFE-32D172CC9F9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90" name="TextBox 4089">
          <a:extLst>
            <a:ext uri="{FF2B5EF4-FFF2-40B4-BE49-F238E27FC236}">
              <a16:creationId xmlns:a16="http://schemas.microsoft.com/office/drawing/2014/main" id="{56A277F8-AB56-401C-9EF5-DE2EEC0446C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91" name="TextBox 4090">
          <a:extLst>
            <a:ext uri="{FF2B5EF4-FFF2-40B4-BE49-F238E27FC236}">
              <a16:creationId xmlns:a16="http://schemas.microsoft.com/office/drawing/2014/main" id="{B590E0C7-C7AC-468D-AD1E-8756ABA5D9C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92" name="TextBox 4091">
          <a:extLst>
            <a:ext uri="{FF2B5EF4-FFF2-40B4-BE49-F238E27FC236}">
              <a16:creationId xmlns:a16="http://schemas.microsoft.com/office/drawing/2014/main" id="{6530216A-388F-4541-8D7F-AF3BA469FE2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93" name="TextBox 4092">
          <a:extLst>
            <a:ext uri="{FF2B5EF4-FFF2-40B4-BE49-F238E27FC236}">
              <a16:creationId xmlns:a16="http://schemas.microsoft.com/office/drawing/2014/main" id="{F4B1B261-4644-4EA6-987E-32A77492B3E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94" name="TextBox 4093">
          <a:extLst>
            <a:ext uri="{FF2B5EF4-FFF2-40B4-BE49-F238E27FC236}">
              <a16:creationId xmlns:a16="http://schemas.microsoft.com/office/drawing/2014/main" id="{C480AF36-84AE-4164-B2DE-7A2C90A999A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95" name="TextBox 4094">
          <a:extLst>
            <a:ext uri="{FF2B5EF4-FFF2-40B4-BE49-F238E27FC236}">
              <a16:creationId xmlns:a16="http://schemas.microsoft.com/office/drawing/2014/main" id="{10C44446-C563-4CDE-8259-10BD62FE6B9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96" name="TextBox 4095">
          <a:extLst>
            <a:ext uri="{FF2B5EF4-FFF2-40B4-BE49-F238E27FC236}">
              <a16:creationId xmlns:a16="http://schemas.microsoft.com/office/drawing/2014/main" id="{E74570C7-EF51-4712-B0BA-4B4423ADC96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97" name="TextBox 4096">
          <a:extLst>
            <a:ext uri="{FF2B5EF4-FFF2-40B4-BE49-F238E27FC236}">
              <a16:creationId xmlns:a16="http://schemas.microsoft.com/office/drawing/2014/main" id="{4C838CB0-F2F1-4475-9E3A-8AAE4F7698C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98" name="TextBox 4097">
          <a:extLst>
            <a:ext uri="{FF2B5EF4-FFF2-40B4-BE49-F238E27FC236}">
              <a16:creationId xmlns:a16="http://schemas.microsoft.com/office/drawing/2014/main" id="{FC7BEE34-B209-4556-A0EF-460BA243AC3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099" name="TextBox 4098">
          <a:extLst>
            <a:ext uri="{FF2B5EF4-FFF2-40B4-BE49-F238E27FC236}">
              <a16:creationId xmlns:a16="http://schemas.microsoft.com/office/drawing/2014/main" id="{7318055D-E02E-4833-99B4-39884AFA3FC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00" name="TextBox 4099">
          <a:extLst>
            <a:ext uri="{FF2B5EF4-FFF2-40B4-BE49-F238E27FC236}">
              <a16:creationId xmlns:a16="http://schemas.microsoft.com/office/drawing/2014/main" id="{98258782-7393-4AD9-B881-C081D2FD002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01" name="TextBox 4100">
          <a:extLst>
            <a:ext uri="{FF2B5EF4-FFF2-40B4-BE49-F238E27FC236}">
              <a16:creationId xmlns:a16="http://schemas.microsoft.com/office/drawing/2014/main" id="{64CBFAB4-81FD-4365-BE26-1F9A8E8C747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02" name="TextBox 4101">
          <a:extLst>
            <a:ext uri="{FF2B5EF4-FFF2-40B4-BE49-F238E27FC236}">
              <a16:creationId xmlns:a16="http://schemas.microsoft.com/office/drawing/2014/main" id="{7245C64A-9938-441A-B36B-8D22328A5C5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03" name="TextBox 4102">
          <a:extLst>
            <a:ext uri="{FF2B5EF4-FFF2-40B4-BE49-F238E27FC236}">
              <a16:creationId xmlns:a16="http://schemas.microsoft.com/office/drawing/2014/main" id="{C06F8DBC-A090-45ED-A50F-DF20A499187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04" name="TextBox 4103">
          <a:extLst>
            <a:ext uri="{FF2B5EF4-FFF2-40B4-BE49-F238E27FC236}">
              <a16:creationId xmlns:a16="http://schemas.microsoft.com/office/drawing/2014/main" id="{5CE7A5FB-4C6B-4C49-A539-EB83F0782FB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05" name="TextBox 4104">
          <a:extLst>
            <a:ext uri="{FF2B5EF4-FFF2-40B4-BE49-F238E27FC236}">
              <a16:creationId xmlns:a16="http://schemas.microsoft.com/office/drawing/2014/main" id="{8263A7BB-8C99-4261-A4F1-040E6284D57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06" name="TextBox 4105">
          <a:extLst>
            <a:ext uri="{FF2B5EF4-FFF2-40B4-BE49-F238E27FC236}">
              <a16:creationId xmlns:a16="http://schemas.microsoft.com/office/drawing/2014/main" id="{D8955853-F1AC-41FA-BF6E-A564D67E5B6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id="{213F2F7B-16D2-47B3-A0C1-8576D0FA19C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08" name="TextBox 4107">
          <a:extLst>
            <a:ext uri="{FF2B5EF4-FFF2-40B4-BE49-F238E27FC236}">
              <a16:creationId xmlns:a16="http://schemas.microsoft.com/office/drawing/2014/main" id="{D36C398F-057B-4BF0-B320-6228E08B0E6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09" name="TextBox 4108">
          <a:extLst>
            <a:ext uri="{FF2B5EF4-FFF2-40B4-BE49-F238E27FC236}">
              <a16:creationId xmlns:a16="http://schemas.microsoft.com/office/drawing/2014/main" id="{FC376D6D-5D39-4FEB-BE4A-1A99F3FFE99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id="{F22903CF-B654-4F59-97BB-ED1F1F46D21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11" name="TextBox 4110">
          <a:extLst>
            <a:ext uri="{FF2B5EF4-FFF2-40B4-BE49-F238E27FC236}">
              <a16:creationId xmlns:a16="http://schemas.microsoft.com/office/drawing/2014/main" id="{153A34D2-1B84-4C68-853A-7BFF4131C06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12" name="TextBox 4111">
          <a:extLst>
            <a:ext uri="{FF2B5EF4-FFF2-40B4-BE49-F238E27FC236}">
              <a16:creationId xmlns:a16="http://schemas.microsoft.com/office/drawing/2014/main" id="{D9C1A6AA-7450-424B-9E2D-925E5C3C54C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id="{2B605AA2-35F1-4C4B-8A63-FB44DDCAC2F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14" name="TextBox 4113">
          <a:extLst>
            <a:ext uri="{FF2B5EF4-FFF2-40B4-BE49-F238E27FC236}">
              <a16:creationId xmlns:a16="http://schemas.microsoft.com/office/drawing/2014/main" id="{6A01CF6D-FC10-4CC0-942D-03C217CB78E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15" name="TextBox 4114">
          <a:extLst>
            <a:ext uri="{FF2B5EF4-FFF2-40B4-BE49-F238E27FC236}">
              <a16:creationId xmlns:a16="http://schemas.microsoft.com/office/drawing/2014/main" id="{E929CBDB-3F66-4BD4-BCA2-7D0FD401DEC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id="{92E33341-5328-421A-9276-CECD84A4667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17" name="TextBox 4116">
          <a:extLst>
            <a:ext uri="{FF2B5EF4-FFF2-40B4-BE49-F238E27FC236}">
              <a16:creationId xmlns:a16="http://schemas.microsoft.com/office/drawing/2014/main" id="{E1C34A0E-AFC7-48DE-9820-1402A51D46D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18" name="TextBox 4117">
          <a:extLst>
            <a:ext uri="{FF2B5EF4-FFF2-40B4-BE49-F238E27FC236}">
              <a16:creationId xmlns:a16="http://schemas.microsoft.com/office/drawing/2014/main" id="{FA7C8C32-287D-41D1-A6FD-BE416FD9670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19" name="TextBox 4118">
          <a:extLst>
            <a:ext uri="{FF2B5EF4-FFF2-40B4-BE49-F238E27FC236}">
              <a16:creationId xmlns:a16="http://schemas.microsoft.com/office/drawing/2014/main" id="{139FF45A-C17A-4103-9697-272433C7924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20" name="TextBox 4119">
          <a:extLst>
            <a:ext uri="{FF2B5EF4-FFF2-40B4-BE49-F238E27FC236}">
              <a16:creationId xmlns:a16="http://schemas.microsoft.com/office/drawing/2014/main" id="{7C515F34-41F2-4DC8-81C2-C25B301A55C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21" name="TextBox 4120">
          <a:extLst>
            <a:ext uri="{FF2B5EF4-FFF2-40B4-BE49-F238E27FC236}">
              <a16:creationId xmlns:a16="http://schemas.microsoft.com/office/drawing/2014/main" id="{03BA1324-247E-4440-B011-016FAD0120F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22" name="TextBox 4121">
          <a:extLst>
            <a:ext uri="{FF2B5EF4-FFF2-40B4-BE49-F238E27FC236}">
              <a16:creationId xmlns:a16="http://schemas.microsoft.com/office/drawing/2014/main" id="{9C689BF0-ABBD-4DAB-8A23-CFAB2DA2C54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23" name="TextBox 4122">
          <a:extLst>
            <a:ext uri="{FF2B5EF4-FFF2-40B4-BE49-F238E27FC236}">
              <a16:creationId xmlns:a16="http://schemas.microsoft.com/office/drawing/2014/main" id="{6528E710-452F-4E87-A6E3-2E4FC31F186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24" name="TextBox 4123">
          <a:extLst>
            <a:ext uri="{FF2B5EF4-FFF2-40B4-BE49-F238E27FC236}">
              <a16:creationId xmlns:a16="http://schemas.microsoft.com/office/drawing/2014/main" id="{23E5909C-8D47-4ED2-89A8-4320C5B4EEA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id="{F1387EAF-9D7A-494D-A063-F7133D30B82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26" name="TextBox 4125">
          <a:extLst>
            <a:ext uri="{FF2B5EF4-FFF2-40B4-BE49-F238E27FC236}">
              <a16:creationId xmlns:a16="http://schemas.microsoft.com/office/drawing/2014/main" id="{DE2CA47A-71D8-448B-A500-389988E075A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27" name="TextBox 4126">
          <a:extLst>
            <a:ext uri="{FF2B5EF4-FFF2-40B4-BE49-F238E27FC236}">
              <a16:creationId xmlns:a16="http://schemas.microsoft.com/office/drawing/2014/main" id="{6765B6DF-22FE-48BA-B27A-B3F4FAFF135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id="{02F45992-6727-4B48-B438-AE832A52DF6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29" name="TextBox 4128">
          <a:extLst>
            <a:ext uri="{FF2B5EF4-FFF2-40B4-BE49-F238E27FC236}">
              <a16:creationId xmlns:a16="http://schemas.microsoft.com/office/drawing/2014/main" id="{8F639661-D442-4D6C-A8B5-7463975B977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30" name="TextBox 4129">
          <a:extLst>
            <a:ext uri="{FF2B5EF4-FFF2-40B4-BE49-F238E27FC236}">
              <a16:creationId xmlns:a16="http://schemas.microsoft.com/office/drawing/2014/main" id="{2645D766-32B8-4636-8A62-E23180EDAE8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id="{09894649-12F8-42BF-869F-78BAA813311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32" name="TextBox 4131">
          <a:extLst>
            <a:ext uri="{FF2B5EF4-FFF2-40B4-BE49-F238E27FC236}">
              <a16:creationId xmlns:a16="http://schemas.microsoft.com/office/drawing/2014/main" id="{3654BC3B-9DD0-4372-B5BF-D1373FBC70E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33" name="TextBox 4132">
          <a:extLst>
            <a:ext uri="{FF2B5EF4-FFF2-40B4-BE49-F238E27FC236}">
              <a16:creationId xmlns:a16="http://schemas.microsoft.com/office/drawing/2014/main" id="{15792AFE-EC96-4696-9FD4-970C94356B2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34" name="TextBox 4133">
          <a:extLst>
            <a:ext uri="{FF2B5EF4-FFF2-40B4-BE49-F238E27FC236}">
              <a16:creationId xmlns:a16="http://schemas.microsoft.com/office/drawing/2014/main" id="{70643116-6D70-4BD0-BBFD-4534C8529D7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35" name="TextBox 4134">
          <a:extLst>
            <a:ext uri="{FF2B5EF4-FFF2-40B4-BE49-F238E27FC236}">
              <a16:creationId xmlns:a16="http://schemas.microsoft.com/office/drawing/2014/main" id="{005F73DB-4A31-44A4-B327-A38EF0C0CE9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36" name="TextBox 4135">
          <a:extLst>
            <a:ext uri="{FF2B5EF4-FFF2-40B4-BE49-F238E27FC236}">
              <a16:creationId xmlns:a16="http://schemas.microsoft.com/office/drawing/2014/main" id="{CC085AA6-EB3F-495B-AE8B-F2B34D93A12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37" name="TextBox 4136">
          <a:extLst>
            <a:ext uri="{FF2B5EF4-FFF2-40B4-BE49-F238E27FC236}">
              <a16:creationId xmlns:a16="http://schemas.microsoft.com/office/drawing/2014/main" id="{79A264FB-3047-4275-B6FD-4985F81C8BC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38" name="TextBox 4137">
          <a:extLst>
            <a:ext uri="{FF2B5EF4-FFF2-40B4-BE49-F238E27FC236}">
              <a16:creationId xmlns:a16="http://schemas.microsoft.com/office/drawing/2014/main" id="{3093B2D9-87F5-4421-9680-64622D461B1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39" name="TextBox 4138">
          <a:extLst>
            <a:ext uri="{FF2B5EF4-FFF2-40B4-BE49-F238E27FC236}">
              <a16:creationId xmlns:a16="http://schemas.microsoft.com/office/drawing/2014/main" id="{C61C023D-E449-49BD-9B28-B4C0AA914FC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40" name="TextBox 4139">
          <a:extLst>
            <a:ext uri="{FF2B5EF4-FFF2-40B4-BE49-F238E27FC236}">
              <a16:creationId xmlns:a16="http://schemas.microsoft.com/office/drawing/2014/main" id="{F3C8896A-139C-45ED-B8B7-2A6578B28E9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41" name="TextBox 4140">
          <a:extLst>
            <a:ext uri="{FF2B5EF4-FFF2-40B4-BE49-F238E27FC236}">
              <a16:creationId xmlns:a16="http://schemas.microsoft.com/office/drawing/2014/main" id="{A68BAE39-B36F-42F6-B83A-B3353233CAF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id="{AA8F9203-7567-49C7-B3FE-CDCA974AE2F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43" name="TextBox 4142">
          <a:extLst>
            <a:ext uri="{FF2B5EF4-FFF2-40B4-BE49-F238E27FC236}">
              <a16:creationId xmlns:a16="http://schemas.microsoft.com/office/drawing/2014/main" id="{D239089F-2256-487F-87BE-288F5D3E05F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44" name="TextBox 4143">
          <a:extLst>
            <a:ext uri="{FF2B5EF4-FFF2-40B4-BE49-F238E27FC236}">
              <a16:creationId xmlns:a16="http://schemas.microsoft.com/office/drawing/2014/main" id="{2C984EB4-625D-4487-AEA3-466E4FFAC1F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id="{F8D2A571-C8BE-46A0-B934-03EB459E89C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46" name="TextBox 4145">
          <a:extLst>
            <a:ext uri="{FF2B5EF4-FFF2-40B4-BE49-F238E27FC236}">
              <a16:creationId xmlns:a16="http://schemas.microsoft.com/office/drawing/2014/main" id="{3B4E35B3-2035-4C18-9C27-1B6E9A98F0A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47" name="TextBox 4146">
          <a:extLst>
            <a:ext uri="{FF2B5EF4-FFF2-40B4-BE49-F238E27FC236}">
              <a16:creationId xmlns:a16="http://schemas.microsoft.com/office/drawing/2014/main" id="{F6C569F9-8F70-4CE6-A73A-4B95BC6BA43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id="{1425B460-3CF8-4071-8EE5-168D790C66B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49" name="TextBox 4148">
          <a:extLst>
            <a:ext uri="{FF2B5EF4-FFF2-40B4-BE49-F238E27FC236}">
              <a16:creationId xmlns:a16="http://schemas.microsoft.com/office/drawing/2014/main" id="{F53DA2ED-2F69-410D-8220-C2B04FF1D6C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50" name="TextBox 4149">
          <a:extLst>
            <a:ext uri="{FF2B5EF4-FFF2-40B4-BE49-F238E27FC236}">
              <a16:creationId xmlns:a16="http://schemas.microsoft.com/office/drawing/2014/main" id="{58D7A85E-4E9E-49BC-8012-30CCF2B8DA8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id="{5CB321FE-04EC-4DD4-AE9D-944BC6085B6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52" name="TextBox 4151">
          <a:extLst>
            <a:ext uri="{FF2B5EF4-FFF2-40B4-BE49-F238E27FC236}">
              <a16:creationId xmlns:a16="http://schemas.microsoft.com/office/drawing/2014/main" id="{12ADF575-9667-4421-B285-AD2AE42A93D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53" name="TextBox 4152">
          <a:extLst>
            <a:ext uri="{FF2B5EF4-FFF2-40B4-BE49-F238E27FC236}">
              <a16:creationId xmlns:a16="http://schemas.microsoft.com/office/drawing/2014/main" id="{DBF624ED-2F24-42C0-8581-1465DC44867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id="{3EABA760-D0E3-4322-9FEE-78127BC3C52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55" name="TextBox 4154">
          <a:extLst>
            <a:ext uri="{FF2B5EF4-FFF2-40B4-BE49-F238E27FC236}">
              <a16:creationId xmlns:a16="http://schemas.microsoft.com/office/drawing/2014/main" id="{8E92D075-CEF5-4CC8-A5C0-FAE0F76F849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56" name="TextBox 4155">
          <a:extLst>
            <a:ext uri="{FF2B5EF4-FFF2-40B4-BE49-F238E27FC236}">
              <a16:creationId xmlns:a16="http://schemas.microsoft.com/office/drawing/2014/main" id="{E137C3A5-E1CC-4160-8E3D-F4991F7FAB5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id="{6BDB015F-3DE6-495D-8557-AD35CE443F3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58" name="TextBox 4157">
          <a:extLst>
            <a:ext uri="{FF2B5EF4-FFF2-40B4-BE49-F238E27FC236}">
              <a16:creationId xmlns:a16="http://schemas.microsoft.com/office/drawing/2014/main" id="{1FDCA4B1-FC6C-4B90-B3FB-79001DDA58D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59" name="TextBox 4158">
          <a:extLst>
            <a:ext uri="{FF2B5EF4-FFF2-40B4-BE49-F238E27FC236}">
              <a16:creationId xmlns:a16="http://schemas.microsoft.com/office/drawing/2014/main" id="{B6195F5B-78F0-4BA1-9EBD-FC80E8226C1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60" name="TextBox 4159">
          <a:extLst>
            <a:ext uri="{FF2B5EF4-FFF2-40B4-BE49-F238E27FC236}">
              <a16:creationId xmlns:a16="http://schemas.microsoft.com/office/drawing/2014/main" id="{6900A411-7338-4BE4-A2DE-DCA12DB3EC0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id="{B5EF46F6-8F37-475E-A523-5C1AFD09FD2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62" name="TextBox 4161">
          <a:extLst>
            <a:ext uri="{FF2B5EF4-FFF2-40B4-BE49-F238E27FC236}">
              <a16:creationId xmlns:a16="http://schemas.microsoft.com/office/drawing/2014/main" id="{573461BA-8F7E-4665-8A03-F8A79216FA7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id="{DC32E369-D186-48CF-B376-01F5CB0B97B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64" name="TextBox 4163">
          <a:extLst>
            <a:ext uri="{FF2B5EF4-FFF2-40B4-BE49-F238E27FC236}">
              <a16:creationId xmlns:a16="http://schemas.microsoft.com/office/drawing/2014/main" id="{96794BCD-8887-49BE-98B5-EC11DED6F4F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65" name="TextBox 4164">
          <a:extLst>
            <a:ext uri="{FF2B5EF4-FFF2-40B4-BE49-F238E27FC236}">
              <a16:creationId xmlns:a16="http://schemas.microsoft.com/office/drawing/2014/main" id="{1C3518D2-310F-4635-83ED-BF6742F0116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id="{C5942BC7-3E2D-4CFD-9F5A-4D73AA1BFEC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67" name="TextBox 4166">
          <a:extLst>
            <a:ext uri="{FF2B5EF4-FFF2-40B4-BE49-F238E27FC236}">
              <a16:creationId xmlns:a16="http://schemas.microsoft.com/office/drawing/2014/main" id="{195BDEC4-CB31-49D8-AB36-82783F8DE22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68" name="TextBox 4167">
          <a:extLst>
            <a:ext uri="{FF2B5EF4-FFF2-40B4-BE49-F238E27FC236}">
              <a16:creationId xmlns:a16="http://schemas.microsoft.com/office/drawing/2014/main" id="{A677925C-5EA4-483E-80C6-FE2E0BC4143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id="{D4A693AC-CF55-451C-9E55-60529DEA092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70" name="TextBox 4169">
          <a:extLst>
            <a:ext uri="{FF2B5EF4-FFF2-40B4-BE49-F238E27FC236}">
              <a16:creationId xmlns:a16="http://schemas.microsoft.com/office/drawing/2014/main" id="{BEEC5FF4-5A8B-483F-98A8-59628D57149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71" name="TextBox 4170">
          <a:extLst>
            <a:ext uri="{FF2B5EF4-FFF2-40B4-BE49-F238E27FC236}">
              <a16:creationId xmlns:a16="http://schemas.microsoft.com/office/drawing/2014/main" id="{B573F885-A811-4561-BB82-64C4335298C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72" name="TextBox 4171">
          <a:extLst>
            <a:ext uri="{FF2B5EF4-FFF2-40B4-BE49-F238E27FC236}">
              <a16:creationId xmlns:a16="http://schemas.microsoft.com/office/drawing/2014/main" id="{5FC38D28-1F81-4D16-902F-DC51C7BE82A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73" name="TextBox 4172">
          <a:extLst>
            <a:ext uri="{FF2B5EF4-FFF2-40B4-BE49-F238E27FC236}">
              <a16:creationId xmlns:a16="http://schemas.microsoft.com/office/drawing/2014/main" id="{CB43FA8D-21C9-49F2-A2DF-E3BA4B2B973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74" name="TextBox 4173">
          <a:extLst>
            <a:ext uri="{FF2B5EF4-FFF2-40B4-BE49-F238E27FC236}">
              <a16:creationId xmlns:a16="http://schemas.microsoft.com/office/drawing/2014/main" id="{ABC9E151-374F-4583-A10B-25E082DA36A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id="{762B5EAA-E935-4D43-B326-1556D8AE2E6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76" name="TextBox 4175">
          <a:extLst>
            <a:ext uri="{FF2B5EF4-FFF2-40B4-BE49-F238E27FC236}">
              <a16:creationId xmlns:a16="http://schemas.microsoft.com/office/drawing/2014/main" id="{96754D90-C192-4ED1-94D3-7FBB5BF1B61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77" name="TextBox 4176">
          <a:extLst>
            <a:ext uri="{FF2B5EF4-FFF2-40B4-BE49-F238E27FC236}">
              <a16:creationId xmlns:a16="http://schemas.microsoft.com/office/drawing/2014/main" id="{66CE3A2F-02A4-41FE-8AF1-5DFF666DA4C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id="{21E614BA-10F8-492B-9FA6-A3E7B81B26F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79" name="TextBox 4178">
          <a:extLst>
            <a:ext uri="{FF2B5EF4-FFF2-40B4-BE49-F238E27FC236}">
              <a16:creationId xmlns:a16="http://schemas.microsoft.com/office/drawing/2014/main" id="{42D332AB-F565-4215-8D0A-838A9A9AD71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80" name="TextBox 4179">
          <a:extLst>
            <a:ext uri="{FF2B5EF4-FFF2-40B4-BE49-F238E27FC236}">
              <a16:creationId xmlns:a16="http://schemas.microsoft.com/office/drawing/2014/main" id="{CB54166E-38E3-476D-B0B4-F51788C8A78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id="{CD580E4B-3FB4-4D9A-8DD8-59F73F77AE5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82" name="TextBox 4181">
          <a:extLst>
            <a:ext uri="{FF2B5EF4-FFF2-40B4-BE49-F238E27FC236}">
              <a16:creationId xmlns:a16="http://schemas.microsoft.com/office/drawing/2014/main" id="{DFAC71E2-3081-4264-B151-950D900992B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83" name="TextBox 4182">
          <a:extLst>
            <a:ext uri="{FF2B5EF4-FFF2-40B4-BE49-F238E27FC236}">
              <a16:creationId xmlns:a16="http://schemas.microsoft.com/office/drawing/2014/main" id="{17C024E6-DC60-4939-A70D-31E91EE12A1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84" name="TextBox 4183">
          <a:extLst>
            <a:ext uri="{FF2B5EF4-FFF2-40B4-BE49-F238E27FC236}">
              <a16:creationId xmlns:a16="http://schemas.microsoft.com/office/drawing/2014/main" id="{6064A95B-8C2C-4C65-961B-B27E35AB936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85" name="TextBox 4184">
          <a:extLst>
            <a:ext uri="{FF2B5EF4-FFF2-40B4-BE49-F238E27FC236}">
              <a16:creationId xmlns:a16="http://schemas.microsoft.com/office/drawing/2014/main" id="{A8B54A3B-B4DD-4F8C-AA2E-7F332A47CEE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86" name="TextBox 4185">
          <a:extLst>
            <a:ext uri="{FF2B5EF4-FFF2-40B4-BE49-F238E27FC236}">
              <a16:creationId xmlns:a16="http://schemas.microsoft.com/office/drawing/2014/main" id="{ACBB78B7-0B19-4C97-9B18-9B8525F78CD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id="{F7BDB8E8-08F3-4A7A-9B11-0B60324E371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88" name="TextBox 4187">
          <a:extLst>
            <a:ext uri="{FF2B5EF4-FFF2-40B4-BE49-F238E27FC236}">
              <a16:creationId xmlns:a16="http://schemas.microsoft.com/office/drawing/2014/main" id="{AAB376F7-B0F3-46E3-AD75-3C7C963FBC7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89" name="TextBox 4188">
          <a:extLst>
            <a:ext uri="{FF2B5EF4-FFF2-40B4-BE49-F238E27FC236}">
              <a16:creationId xmlns:a16="http://schemas.microsoft.com/office/drawing/2014/main" id="{F9960B86-B6B6-44DE-9715-862CD17B87A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id="{9C7A4F25-0606-42D9-90DD-9BA5EB0947D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91" name="TextBox 4190">
          <a:extLst>
            <a:ext uri="{FF2B5EF4-FFF2-40B4-BE49-F238E27FC236}">
              <a16:creationId xmlns:a16="http://schemas.microsoft.com/office/drawing/2014/main" id="{86D3C002-367A-4AA5-94D7-C8156082B97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92" name="TextBox 4191">
          <a:extLst>
            <a:ext uri="{FF2B5EF4-FFF2-40B4-BE49-F238E27FC236}">
              <a16:creationId xmlns:a16="http://schemas.microsoft.com/office/drawing/2014/main" id="{EB580D62-A6BB-4997-BE22-4F2DB62D068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id="{D9E150BA-0B36-4D2E-AFFB-E7E91B456F5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94" name="TextBox 4193">
          <a:extLst>
            <a:ext uri="{FF2B5EF4-FFF2-40B4-BE49-F238E27FC236}">
              <a16:creationId xmlns:a16="http://schemas.microsoft.com/office/drawing/2014/main" id="{234A0462-926C-4169-9C65-952FCD4FBF6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95" name="TextBox 4194">
          <a:extLst>
            <a:ext uri="{FF2B5EF4-FFF2-40B4-BE49-F238E27FC236}">
              <a16:creationId xmlns:a16="http://schemas.microsoft.com/office/drawing/2014/main" id="{63C5920A-4B41-4F98-98D3-6F49EB57A91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id="{B5C997A9-B58E-495A-9E1E-EB3A241DB1E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97" name="TextBox 4196">
          <a:extLst>
            <a:ext uri="{FF2B5EF4-FFF2-40B4-BE49-F238E27FC236}">
              <a16:creationId xmlns:a16="http://schemas.microsoft.com/office/drawing/2014/main" id="{DC06206F-3803-4ACB-B883-F500DCCE904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98" name="TextBox 4197">
          <a:extLst>
            <a:ext uri="{FF2B5EF4-FFF2-40B4-BE49-F238E27FC236}">
              <a16:creationId xmlns:a16="http://schemas.microsoft.com/office/drawing/2014/main" id="{17D39355-B3FC-47E7-82D4-21F07B84D1C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199" name="TextBox 4198">
          <a:extLst>
            <a:ext uri="{FF2B5EF4-FFF2-40B4-BE49-F238E27FC236}">
              <a16:creationId xmlns:a16="http://schemas.microsoft.com/office/drawing/2014/main" id="{AF8C637E-DF63-427E-9D9B-97BDC66BCF4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id="{11A3E6D2-D085-4639-8A66-34FA2CC1D96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01" name="TextBox 4200">
          <a:extLst>
            <a:ext uri="{FF2B5EF4-FFF2-40B4-BE49-F238E27FC236}">
              <a16:creationId xmlns:a16="http://schemas.microsoft.com/office/drawing/2014/main" id="{55A0AD04-ED0C-4C30-AD8C-8EEE3A29059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02" name="TextBox 4201">
          <a:extLst>
            <a:ext uri="{FF2B5EF4-FFF2-40B4-BE49-F238E27FC236}">
              <a16:creationId xmlns:a16="http://schemas.microsoft.com/office/drawing/2014/main" id="{E7941FDB-978E-43D3-A628-5B82AC248F0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03" name="TextBox 4202">
          <a:extLst>
            <a:ext uri="{FF2B5EF4-FFF2-40B4-BE49-F238E27FC236}">
              <a16:creationId xmlns:a16="http://schemas.microsoft.com/office/drawing/2014/main" id="{152A714A-61A1-45F0-BC45-6D5B6CB6121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04" name="TextBox 4203">
          <a:extLst>
            <a:ext uri="{FF2B5EF4-FFF2-40B4-BE49-F238E27FC236}">
              <a16:creationId xmlns:a16="http://schemas.microsoft.com/office/drawing/2014/main" id="{EFAA9FA6-2378-4D13-A757-2CF4498B29D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05" name="TextBox 4204">
          <a:extLst>
            <a:ext uri="{FF2B5EF4-FFF2-40B4-BE49-F238E27FC236}">
              <a16:creationId xmlns:a16="http://schemas.microsoft.com/office/drawing/2014/main" id="{4309D4C7-A622-4064-BE11-F34B1F17AC8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06" name="TextBox 4205">
          <a:extLst>
            <a:ext uri="{FF2B5EF4-FFF2-40B4-BE49-F238E27FC236}">
              <a16:creationId xmlns:a16="http://schemas.microsoft.com/office/drawing/2014/main" id="{A84842D3-A8EA-4EE4-A08D-647934AA978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07" name="TextBox 4206">
          <a:extLst>
            <a:ext uri="{FF2B5EF4-FFF2-40B4-BE49-F238E27FC236}">
              <a16:creationId xmlns:a16="http://schemas.microsoft.com/office/drawing/2014/main" id="{EA08621C-779C-458A-A7E3-FAB7C3C960C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08" name="TextBox 4207">
          <a:extLst>
            <a:ext uri="{FF2B5EF4-FFF2-40B4-BE49-F238E27FC236}">
              <a16:creationId xmlns:a16="http://schemas.microsoft.com/office/drawing/2014/main" id="{23C606A8-1C77-497F-A283-7F5CE2D4014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09" name="TextBox 4208">
          <a:extLst>
            <a:ext uri="{FF2B5EF4-FFF2-40B4-BE49-F238E27FC236}">
              <a16:creationId xmlns:a16="http://schemas.microsoft.com/office/drawing/2014/main" id="{A05A151C-F7A9-4283-A605-A708D619A9C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10" name="TextBox 4209">
          <a:extLst>
            <a:ext uri="{FF2B5EF4-FFF2-40B4-BE49-F238E27FC236}">
              <a16:creationId xmlns:a16="http://schemas.microsoft.com/office/drawing/2014/main" id="{E950F828-CCF8-4768-A0CF-84B7C8D2F81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11" name="TextBox 4210">
          <a:extLst>
            <a:ext uri="{FF2B5EF4-FFF2-40B4-BE49-F238E27FC236}">
              <a16:creationId xmlns:a16="http://schemas.microsoft.com/office/drawing/2014/main" id="{B97F23B8-7423-4BE1-AD56-B3DA78501A6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12" name="TextBox 4211">
          <a:extLst>
            <a:ext uri="{FF2B5EF4-FFF2-40B4-BE49-F238E27FC236}">
              <a16:creationId xmlns:a16="http://schemas.microsoft.com/office/drawing/2014/main" id="{63078477-C805-4349-BAC8-B3C284BB904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13" name="TextBox 4212">
          <a:extLst>
            <a:ext uri="{FF2B5EF4-FFF2-40B4-BE49-F238E27FC236}">
              <a16:creationId xmlns:a16="http://schemas.microsoft.com/office/drawing/2014/main" id="{59DAA5CA-1852-4371-BFC5-A64E883898D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14" name="TextBox 4213">
          <a:extLst>
            <a:ext uri="{FF2B5EF4-FFF2-40B4-BE49-F238E27FC236}">
              <a16:creationId xmlns:a16="http://schemas.microsoft.com/office/drawing/2014/main" id="{0FBC1EE2-2C50-4D9A-9E67-884A7D7259E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15" name="TextBox 4214">
          <a:extLst>
            <a:ext uri="{FF2B5EF4-FFF2-40B4-BE49-F238E27FC236}">
              <a16:creationId xmlns:a16="http://schemas.microsoft.com/office/drawing/2014/main" id="{28075574-E3D0-424D-B28B-D43D3E7087C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16" name="TextBox 4215">
          <a:extLst>
            <a:ext uri="{FF2B5EF4-FFF2-40B4-BE49-F238E27FC236}">
              <a16:creationId xmlns:a16="http://schemas.microsoft.com/office/drawing/2014/main" id="{AA1A8BF3-3582-4E39-A5A4-E4E23281CC0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17" name="TextBox 4216">
          <a:extLst>
            <a:ext uri="{FF2B5EF4-FFF2-40B4-BE49-F238E27FC236}">
              <a16:creationId xmlns:a16="http://schemas.microsoft.com/office/drawing/2014/main" id="{A39CAAA9-F78E-4F08-B269-3DC1104D595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18" name="TextBox 4217">
          <a:extLst>
            <a:ext uri="{FF2B5EF4-FFF2-40B4-BE49-F238E27FC236}">
              <a16:creationId xmlns:a16="http://schemas.microsoft.com/office/drawing/2014/main" id="{F678BC41-B4A0-4CBA-9470-DA657775D89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19" name="TextBox 4218">
          <a:extLst>
            <a:ext uri="{FF2B5EF4-FFF2-40B4-BE49-F238E27FC236}">
              <a16:creationId xmlns:a16="http://schemas.microsoft.com/office/drawing/2014/main" id="{FC1A9D7E-25CD-49EA-A6E2-03ED8A70756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20" name="TextBox 4219">
          <a:extLst>
            <a:ext uri="{FF2B5EF4-FFF2-40B4-BE49-F238E27FC236}">
              <a16:creationId xmlns:a16="http://schemas.microsoft.com/office/drawing/2014/main" id="{C3099608-1D4D-4C70-8C3C-9D68CA288C0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id="{98C314CE-F75F-406B-B028-AE2061E2826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22" name="TextBox 4221">
          <a:extLst>
            <a:ext uri="{FF2B5EF4-FFF2-40B4-BE49-F238E27FC236}">
              <a16:creationId xmlns:a16="http://schemas.microsoft.com/office/drawing/2014/main" id="{F089BEB5-EF34-43F4-A43F-5E0E48DFECE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23" name="TextBox 4222">
          <a:extLst>
            <a:ext uri="{FF2B5EF4-FFF2-40B4-BE49-F238E27FC236}">
              <a16:creationId xmlns:a16="http://schemas.microsoft.com/office/drawing/2014/main" id="{46990D3F-64AD-4C83-9CD2-449452970C5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24" name="TextBox 4223">
          <a:extLst>
            <a:ext uri="{FF2B5EF4-FFF2-40B4-BE49-F238E27FC236}">
              <a16:creationId xmlns:a16="http://schemas.microsoft.com/office/drawing/2014/main" id="{D64CB924-4300-4C16-88D0-89A6CCF165A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25" name="TextBox 4224">
          <a:extLst>
            <a:ext uri="{FF2B5EF4-FFF2-40B4-BE49-F238E27FC236}">
              <a16:creationId xmlns:a16="http://schemas.microsoft.com/office/drawing/2014/main" id="{9A8CDC60-A626-4EF1-9EE1-4EDF0FB3391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26" name="TextBox 4225">
          <a:extLst>
            <a:ext uri="{FF2B5EF4-FFF2-40B4-BE49-F238E27FC236}">
              <a16:creationId xmlns:a16="http://schemas.microsoft.com/office/drawing/2014/main" id="{A2EA6096-00D2-42A5-98F2-915D76E0907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27" name="TextBox 4226">
          <a:extLst>
            <a:ext uri="{FF2B5EF4-FFF2-40B4-BE49-F238E27FC236}">
              <a16:creationId xmlns:a16="http://schemas.microsoft.com/office/drawing/2014/main" id="{7A6B5A57-AA78-4CA0-92F1-2F53A39082C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28" name="TextBox 4227">
          <a:extLst>
            <a:ext uri="{FF2B5EF4-FFF2-40B4-BE49-F238E27FC236}">
              <a16:creationId xmlns:a16="http://schemas.microsoft.com/office/drawing/2014/main" id="{BE766416-F885-4C0A-A46C-C13745FE00B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29" name="TextBox 4228">
          <a:extLst>
            <a:ext uri="{FF2B5EF4-FFF2-40B4-BE49-F238E27FC236}">
              <a16:creationId xmlns:a16="http://schemas.microsoft.com/office/drawing/2014/main" id="{74CC8734-0128-4ACF-A628-DCB776FEB0D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30" name="TextBox 4229">
          <a:extLst>
            <a:ext uri="{FF2B5EF4-FFF2-40B4-BE49-F238E27FC236}">
              <a16:creationId xmlns:a16="http://schemas.microsoft.com/office/drawing/2014/main" id="{6B5A0DF5-DCFA-4346-BBE9-351157EF418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31" name="TextBox 4230">
          <a:extLst>
            <a:ext uri="{FF2B5EF4-FFF2-40B4-BE49-F238E27FC236}">
              <a16:creationId xmlns:a16="http://schemas.microsoft.com/office/drawing/2014/main" id="{B8E9ED54-3BD0-425E-AAAE-69966C60120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32" name="TextBox 4231">
          <a:extLst>
            <a:ext uri="{FF2B5EF4-FFF2-40B4-BE49-F238E27FC236}">
              <a16:creationId xmlns:a16="http://schemas.microsoft.com/office/drawing/2014/main" id="{A4DFA46E-7D04-4C44-BEF9-BF73A94EBE0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id="{DDD9B8AA-E0B3-4A90-AE54-3B7F1C6671C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34" name="TextBox 4233">
          <a:extLst>
            <a:ext uri="{FF2B5EF4-FFF2-40B4-BE49-F238E27FC236}">
              <a16:creationId xmlns:a16="http://schemas.microsoft.com/office/drawing/2014/main" id="{3036A8D2-2ED9-4F7E-A97D-C3104739F9B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35" name="TextBox 4234">
          <a:extLst>
            <a:ext uri="{FF2B5EF4-FFF2-40B4-BE49-F238E27FC236}">
              <a16:creationId xmlns:a16="http://schemas.microsoft.com/office/drawing/2014/main" id="{FC65B533-E652-4EA9-973B-3A8935BE986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36" name="TextBox 4235">
          <a:extLst>
            <a:ext uri="{FF2B5EF4-FFF2-40B4-BE49-F238E27FC236}">
              <a16:creationId xmlns:a16="http://schemas.microsoft.com/office/drawing/2014/main" id="{380FF657-A405-4231-8FBB-2E168C8B643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37" name="TextBox 4236">
          <a:extLst>
            <a:ext uri="{FF2B5EF4-FFF2-40B4-BE49-F238E27FC236}">
              <a16:creationId xmlns:a16="http://schemas.microsoft.com/office/drawing/2014/main" id="{49E3FF5D-A0D4-4326-8178-1503726B4E6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38" name="TextBox 4237">
          <a:extLst>
            <a:ext uri="{FF2B5EF4-FFF2-40B4-BE49-F238E27FC236}">
              <a16:creationId xmlns:a16="http://schemas.microsoft.com/office/drawing/2014/main" id="{898B1056-ED2F-4A2F-9110-683B3BE33EC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39" name="TextBox 4238">
          <a:extLst>
            <a:ext uri="{FF2B5EF4-FFF2-40B4-BE49-F238E27FC236}">
              <a16:creationId xmlns:a16="http://schemas.microsoft.com/office/drawing/2014/main" id="{1788976A-D154-4B20-A3C7-EB877B9350B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40" name="TextBox 4239">
          <a:extLst>
            <a:ext uri="{FF2B5EF4-FFF2-40B4-BE49-F238E27FC236}">
              <a16:creationId xmlns:a16="http://schemas.microsoft.com/office/drawing/2014/main" id="{B2F9A70F-63F0-4D53-8CCA-02210D83D86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41" name="TextBox 4240">
          <a:extLst>
            <a:ext uri="{FF2B5EF4-FFF2-40B4-BE49-F238E27FC236}">
              <a16:creationId xmlns:a16="http://schemas.microsoft.com/office/drawing/2014/main" id="{87D4C463-45B1-4550-8BC1-198CD4D32C0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42" name="TextBox 4241">
          <a:extLst>
            <a:ext uri="{FF2B5EF4-FFF2-40B4-BE49-F238E27FC236}">
              <a16:creationId xmlns:a16="http://schemas.microsoft.com/office/drawing/2014/main" id="{7F6D3CBC-A457-4418-A164-231CFDE49D6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43" name="TextBox 4242">
          <a:extLst>
            <a:ext uri="{FF2B5EF4-FFF2-40B4-BE49-F238E27FC236}">
              <a16:creationId xmlns:a16="http://schemas.microsoft.com/office/drawing/2014/main" id="{25F5A476-7D8E-41FF-A700-8F1BA4BB328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44" name="TextBox 4243">
          <a:extLst>
            <a:ext uri="{FF2B5EF4-FFF2-40B4-BE49-F238E27FC236}">
              <a16:creationId xmlns:a16="http://schemas.microsoft.com/office/drawing/2014/main" id="{6057FA02-9A51-4B32-9792-FAE5AE6C1AE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45" name="TextBox 4244">
          <a:extLst>
            <a:ext uri="{FF2B5EF4-FFF2-40B4-BE49-F238E27FC236}">
              <a16:creationId xmlns:a16="http://schemas.microsoft.com/office/drawing/2014/main" id="{B9ECCD08-DC20-4616-ABE2-516C065A263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46" name="TextBox 4245">
          <a:extLst>
            <a:ext uri="{FF2B5EF4-FFF2-40B4-BE49-F238E27FC236}">
              <a16:creationId xmlns:a16="http://schemas.microsoft.com/office/drawing/2014/main" id="{6FB6DBE3-6F54-42CD-94FD-2B09206CFC3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47" name="TextBox 4246">
          <a:extLst>
            <a:ext uri="{FF2B5EF4-FFF2-40B4-BE49-F238E27FC236}">
              <a16:creationId xmlns:a16="http://schemas.microsoft.com/office/drawing/2014/main" id="{3266507A-7864-4796-A567-A2204EDF3BC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id="{81B85E31-7080-4B7F-8F29-E89DAC31DD2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49" name="TextBox 4248">
          <a:extLst>
            <a:ext uri="{FF2B5EF4-FFF2-40B4-BE49-F238E27FC236}">
              <a16:creationId xmlns:a16="http://schemas.microsoft.com/office/drawing/2014/main" id="{B59D4D92-21F8-47D0-B46D-868D17C72DC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50" name="TextBox 4249">
          <a:extLst>
            <a:ext uri="{FF2B5EF4-FFF2-40B4-BE49-F238E27FC236}">
              <a16:creationId xmlns:a16="http://schemas.microsoft.com/office/drawing/2014/main" id="{4231CE89-4C7F-4EE7-8301-F55CDB4C8F7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id="{EFBB1EAA-E03E-4673-8134-BB4D1F8419D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52" name="TextBox 4251">
          <a:extLst>
            <a:ext uri="{FF2B5EF4-FFF2-40B4-BE49-F238E27FC236}">
              <a16:creationId xmlns:a16="http://schemas.microsoft.com/office/drawing/2014/main" id="{D9F9A88E-F63D-4E01-9464-53544A3EACC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53" name="TextBox 4252">
          <a:extLst>
            <a:ext uri="{FF2B5EF4-FFF2-40B4-BE49-F238E27FC236}">
              <a16:creationId xmlns:a16="http://schemas.microsoft.com/office/drawing/2014/main" id="{CE8F099D-6921-48C3-AB10-CC84BEA8018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54" name="TextBox 4253">
          <a:extLst>
            <a:ext uri="{FF2B5EF4-FFF2-40B4-BE49-F238E27FC236}">
              <a16:creationId xmlns:a16="http://schemas.microsoft.com/office/drawing/2014/main" id="{9227C9D2-680A-4646-85AE-946A7036B29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55" name="TextBox 4254">
          <a:extLst>
            <a:ext uri="{FF2B5EF4-FFF2-40B4-BE49-F238E27FC236}">
              <a16:creationId xmlns:a16="http://schemas.microsoft.com/office/drawing/2014/main" id="{C3682B64-F95F-4380-949B-990A77E8725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56" name="TextBox 4255">
          <a:extLst>
            <a:ext uri="{FF2B5EF4-FFF2-40B4-BE49-F238E27FC236}">
              <a16:creationId xmlns:a16="http://schemas.microsoft.com/office/drawing/2014/main" id="{D5A49DB6-4D89-4E56-A64A-2ABB8BB2784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57" name="TextBox 4256">
          <a:extLst>
            <a:ext uri="{FF2B5EF4-FFF2-40B4-BE49-F238E27FC236}">
              <a16:creationId xmlns:a16="http://schemas.microsoft.com/office/drawing/2014/main" id="{C33C4CC7-8916-4988-99DD-360C6C7D3C5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58" name="TextBox 4257">
          <a:extLst>
            <a:ext uri="{FF2B5EF4-FFF2-40B4-BE49-F238E27FC236}">
              <a16:creationId xmlns:a16="http://schemas.microsoft.com/office/drawing/2014/main" id="{3A95A3FD-2AE1-45C4-ABCC-B327582BCA6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59" name="TextBox 4258">
          <a:extLst>
            <a:ext uri="{FF2B5EF4-FFF2-40B4-BE49-F238E27FC236}">
              <a16:creationId xmlns:a16="http://schemas.microsoft.com/office/drawing/2014/main" id="{57A67ECC-0504-41F5-BA1F-B7F343142DE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60" name="TextBox 4259">
          <a:extLst>
            <a:ext uri="{FF2B5EF4-FFF2-40B4-BE49-F238E27FC236}">
              <a16:creationId xmlns:a16="http://schemas.microsoft.com/office/drawing/2014/main" id="{D1F2323F-4796-4808-B005-3EA8AAE9EDE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61" name="TextBox 4260">
          <a:extLst>
            <a:ext uri="{FF2B5EF4-FFF2-40B4-BE49-F238E27FC236}">
              <a16:creationId xmlns:a16="http://schemas.microsoft.com/office/drawing/2014/main" id="{6C3821F2-C549-45DD-B90F-366B29F525B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62" name="TextBox 4261">
          <a:extLst>
            <a:ext uri="{FF2B5EF4-FFF2-40B4-BE49-F238E27FC236}">
              <a16:creationId xmlns:a16="http://schemas.microsoft.com/office/drawing/2014/main" id="{2C98CFE2-71AB-4EB6-A165-545EB9B659B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63" name="TextBox 4262">
          <a:extLst>
            <a:ext uri="{FF2B5EF4-FFF2-40B4-BE49-F238E27FC236}">
              <a16:creationId xmlns:a16="http://schemas.microsoft.com/office/drawing/2014/main" id="{11AE845E-5C44-49B5-A546-78B4F11BBE2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64" name="TextBox 4263">
          <a:extLst>
            <a:ext uri="{FF2B5EF4-FFF2-40B4-BE49-F238E27FC236}">
              <a16:creationId xmlns:a16="http://schemas.microsoft.com/office/drawing/2014/main" id="{8DF4865F-08B9-430B-83EF-D83BD4C1017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65" name="TextBox 4264">
          <a:extLst>
            <a:ext uri="{FF2B5EF4-FFF2-40B4-BE49-F238E27FC236}">
              <a16:creationId xmlns:a16="http://schemas.microsoft.com/office/drawing/2014/main" id="{FE2BE44A-B439-448C-B87B-48842E78A7D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66" name="TextBox 4265">
          <a:extLst>
            <a:ext uri="{FF2B5EF4-FFF2-40B4-BE49-F238E27FC236}">
              <a16:creationId xmlns:a16="http://schemas.microsoft.com/office/drawing/2014/main" id="{337E5297-0A33-4C09-A24E-AEA9EFF6B0D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67" name="TextBox 4266">
          <a:extLst>
            <a:ext uri="{FF2B5EF4-FFF2-40B4-BE49-F238E27FC236}">
              <a16:creationId xmlns:a16="http://schemas.microsoft.com/office/drawing/2014/main" id="{C75A825C-F46E-4EFA-9BA2-032C2C76847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68" name="TextBox 4267">
          <a:extLst>
            <a:ext uri="{FF2B5EF4-FFF2-40B4-BE49-F238E27FC236}">
              <a16:creationId xmlns:a16="http://schemas.microsoft.com/office/drawing/2014/main" id="{945D5A19-B0E7-4C5E-A0DE-6EA21A013C7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69" name="TextBox 4268">
          <a:extLst>
            <a:ext uri="{FF2B5EF4-FFF2-40B4-BE49-F238E27FC236}">
              <a16:creationId xmlns:a16="http://schemas.microsoft.com/office/drawing/2014/main" id="{C861F380-3AAC-44D0-882E-AB2DFCC7E88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70" name="TextBox 4269">
          <a:extLst>
            <a:ext uri="{FF2B5EF4-FFF2-40B4-BE49-F238E27FC236}">
              <a16:creationId xmlns:a16="http://schemas.microsoft.com/office/drawing/2014/main" id="{7AF8405B-5083-4C5B-AA00-D9D775A698A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71" name="TextBox 4270">
          <a:extLst>
            <a:ext uri="{FF2B5EF4-FFF2-40B4-BE49-F238E27FC236}">
              <a16:creationId xmlns:a16="http://schemas.microsoft.com/office/drawing/2014/main" id="{84F400D1-9AB2-43FB-8EA5-97ECD6F3FF4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72" name="TextBox 4271">
          <a:extLst>
            <a:ext uri="{FF2B5EF4-FFF2-40B4-BE49-F238E27FC236}">
              <a16:creationId xmlns:a16="http://schemas.microsoft.com/office/drawing/2014/main" id="{37A9B73C-4F20-44AB-BFF5-2F09CB4A64E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73" name="TextBox 4272">
          <a:extLst>
            <a:ext uri="{FF2B5EF4-FFF2-40B4-BE49-F238E27FC236}">
              <a16:creationId xmlns:a16="http://schemas.microsoft.com/office/drawing/2014/main" id="{5407C03A-DC29-455B-A35D-49339EE84AF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74" name="TextBox 4273">
          <a:extLst>
            <a:ext uri="{FF2B5EF4-FFF2-40B4-BE49-F238E27FC236}">
              <a16:creationId xmlns:a16="http://schemas.microsoft.com/office/drawing/2014/main" id="{585D18A0-DF5F-4600-961B-6C548D08A59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75" name="TextBox 4274">
          <a:extLst>
            <a:ext uri="{FF2B5EF4-FFF2-40B4-BE49-F238E27FC236}">
              <a16:creationId xmlns:a16="http://schemas.microsoft.com/office/drawing/2014/main" id="{C1D4D5E7-4EA9-470C-82F9-F0BEDB28200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76" name="TextBox 4275">
          <a:extLst>
            <a:ext uri="{FF2B5EF4-FFF2-40B4-BE49-F238E27FC236}">
              <a16:creationId xmlns:a16="http://schemas.microsoft.com/office/drawing/2014/main" id="{08E04436-4201-496F-9712-7D5066C11F6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77" name="TextBox 4276">
          <a:extLst>
            <a:ext uri="{FF2B5EF4-FFF2-40B4-BE49-F238E27FC236}">
              <a16:creationId xmlns:a16="http://schemas.microsoft.com/office/drawing/2014/main" id="{26B12A65-67E5-4172-AD6A-ADE9ADC77A9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78" name="TextBox 4277">
          <a:extLst>
            <a:ext uri="{FF2B5EF4-FFF2-40B4-BE49-F238E27FC236}">
              <a16:creationId xmlns:a16="http://schemas.microsoft.com/office/drawing/2014/main" id="{8CD33835-95CC-4B83-AA71-3862A9AF2B5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79" name="TextBox 4278">
          <a:extLst>
            <a:ext uri="{FF2B5EF4-FFF2-40B4-BE49-F238E27FC236}">
              <a16:creationId xmlns:a16="http://schemas.microsoft.com/office/drawing/2014/main" id="{1DE6C229-CE81-4245-B3AA-14341015DED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80" name="TextBox 4279">
          <a:extLst>
            <a:ext uri="{FF2B5EF4-FFF2-40B4-BE49-F238E27FC236}">
              <a16:creationId xmlns:a16="http://schemas.microsoft.com/office/drawing/2014/main" id="{53362484-04EC-4A61-B96E-3599F19EC7C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81" name="TextBox 4280">
          <a:extLst>
            <a:ext uri="{FF2B5EF4-FFF2-40B4-BE49-F238E27FC236}">
              <a16:creationId xmlns:a16="http://schemas.microsoft.com/office/drawing/2014/main" id="{FFD8D0B8-9230-4E9B-B9B3-B92EFAE3D95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82" name="TextBox 4281">
          <a:extLst>
            <a:ext uri="{FF2B5EF4-FFF2-40B4-BE49-F238E27FC236}">
              <a16:creationId xmlns:a16="http://schemas.microsoft.com/office/drawing/2014/main" id="{04410654-D45E-4656-8E3A-FA630298B8B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83" name="TextBox 4282">
          <a:extLst>
            <a:ext uri="{FF2B5EF4-FFF2-40B4-BE49-F238E27FC236}">
              <a16:creationId xmlns:a16="http://schemas.microsoft.com/office/drawing/2014/main" id="{4C41B981-6F9D-4410-9EBD-25C4895C628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84" name="TextBox 4283">
          <a:extLst>
            <a:ext uri="{FF2B5EF4-FFF2-40B4-BE49-F238E27FC236}">
              <a16:creationId xmlns:a16="http://schemas.microsoft.com/office/drawing/2014/main" id="{11235525-B384-4C23-867B-237390CA428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85" name="TextBox 4284">
          <a:extLst>
            <a:ext uri="{FF2B5EF4-FFF2-40B4-BE49-F238E27FC236}">
              <a16:creationId xmlns:a16="http://schemas.microsoft.com/office/drawing/2014/main" id="{9CF70033-3D3D-49B2-92F7-1AAA0AC8EB6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86" name="TextBox 4285">
          <a:extLst>
            <a:ext uri="{FF2B5EF4-FFF2-40B4-BE49-F238E27FC236}">
              <a16:creationId xmlns:a16="http://schemas.microsoft.com/office/drawing/2014/main" id="{A0579FA5-7906-4657-A4C3-FC3CFF5DDFB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87" name="TextBox 4286">
          <a:extLst>
            <a:ext uri="{FF2B5EF4-FFF2-40B4-BE49-F238E27FC236}">
              <a16:creationId xmlns:a16="http://schemas.microsoft.com/office/drawing/2014/main" id="{12DA8BB2-CB14-4CFE-A232-4C2C7BCC3EB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88" name="TextBox 4287">
          <a:extLst>
            <a:ext uri="{FF2B5EF4-FFF2-40B4-BE49-F238E27FC236}">
              <a16:creationId xmlns:a16="http://schemas.microsoft.com/office/drawing/2014/main" id="{1FBD9E2B-7F5E-4254-8AE0-54E46345775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89" name="TextBox 4288">
          <a:extLst>
            <a:ext uri="{FF2B5EF4-FFF2-40B4-BE49-F238E27FC236}">
              <a16:creationId xmlns:a16="http://schemas.microsoft.com/office/drawing/2014/main" id="{695A2FE7-FB9C-47DD-BC33-FB0B25F510D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90" name="TextBox 4289">
          <a:extLst>
            <a:ext uri="{FF2B5EF4-FFF2-40B4-BE49-F238E27FC236}">
              <a16:creationId xmlns:a16="http://schemas.microsoft.com/office/drawing/2014/main" id="{34305DDB-FB00-4BBA-9A97-A560CF524AE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91" name="TextBox 4290">
          <a:extLst>
            <a:ext uri="{FF2B5EF4-FFF2-40B4-BE49-F238E27FC236}">
              <a16:creationId xmlns:a16="http://schemas.microsoft.com/office/drawing/2014/main" id="{8DB04146-288F-4F28-A0AB-DEA21530486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92" name="TextBox 4291">
          <a:extLst>
            <a:ext uri="{FF2B5EF4-FFF2-40B4-BE49-F238E27FC236}">
              <a16:creationId xmlns:a16="http://schemas.microsoft.com/office/drawing/2014/main" id="{DCDF75D3-8308-4A9E-88F3-F9A6A0D34A3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93" name="TextBox 4292">
          <a:extLst>
            <a:ext uri="{FF2B5EF4-FFF2-40B4-BE49-F238E27FC236}">
              <a16:creationId xmlns:a16="http://schemas.microsoft.com/office/drawing/2014/main" id="{AFD78112-88DD-4ACA-91CA-3EEE0DDCE33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94" name="TextBox 4293">
          <a:extLst>
            <a:ext uri="{FF2B5EF4-FFF2-40B4-BE49-F238E27FC236}">
              <a16:creationId xmlns:a16="http://schemas.microsoft.com/office/drawing/2014/main" id="{803A1E57-7CFF-4FE9-9D3A-549BDC3F440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95" name="TextBox 4294">
          <a:extLst>
            <a:ext uri="{FF2B5EF4-FFF2-40B4-BE49-F238E27FC236}">
              <a16:creationId xmlns:a16="http://schemas.microsoft.com/office/drawing/2014/main" id="{3C990368-E088-4CCC-9A11-83AF3C310C9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96" name="TextBox 4295">
          <a:extLst>
            <a:ext uri="{FF2B5EF4-FFF2-40B4-BE49-F238E27FC236}">
              <a16:creationId xmlns:a16="http://schemas.microsoft.com/office/drawing/2014/main" id="{0A8E3053-9BA7-45BF-ACA6-A5C3B22B55C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97" name="TextBox 4296">
          <a:extLst>
            <a:ext uri="{FF2B5EF4-FFF2-40B4-BE49-F238E27FC236}">
              <a16:creationId xmlns:a16="http://schemas.microsoft.com/office/drawing/2014/main" id="{FC8325D9-24BF-4EC6-AF1C-F2145D54D2A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98" name="TextBox 4297">
          <a:extLst>
            <a:ext uri="{FF2B5EF4-FFF2-40B4-BE49-F238E27FC236}">
              <a16:creationId xmlns:a16="http://schemas.microsoft.com/office/drawing/2014/main" id="{4C3E31B9-EFFD-487C-8211-7EDE7F745B1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299" name="TextBox 4298">
          <a:extLst>
            <a:ext uri="{FF2B5EF4-FFF2-40B4-BE49-F238E27FC236}">
              <a16:creationId xmlns:a16="http://schemas.microsoft.com/office/drawing/2014/main" id="{47508B96-62F1-4695-894E-A055E0BBCF8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00" name="TextBox 4299">
          <a:extLst>
            <a:ext uri="{FF2B5EF4-FFF2-40B4-BE49-F238E27FC236}">
              <a16:creationId xmlns:a16="http://schemas.microsoft.com/office/drawing/2014/main" id="{6B8E332C-8214-41AF-92CD-9EFE1301F76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01" name="TextBox 4300">
          <a:extLst>
            <a:ext uri="{FF2B5EF4-FFF2-40B4-BE49-F238E27FC236}">
              <a16:creationId xmlns:a16="http://schemas.microsoft.com/office/drawing/2014/main" id="{5C377F4E-71D1-4A3A-BFEB-99F8DD292BB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02" name="TextBox 4301">
          <a:extLst>
            <a:ext uri="{FF2B5EF4-FFF2-40B4-BE49-F238E27FC236}">
              <a16:creationId xmlns:a16="http://schemas.microsoft.com/office/drawing/2014/main" id="{E65D07EE-5B43-4F97-B7A6-433CE37316B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03" name="TextBox 4302">
          <a:extLst>
            <a:ext uri="{FF2B5EF4-FFF2-40B4-BE49-F238E27FC236}">
              <a16:creationId xmlns:a16="http://schemas.microsoft.com/office/drawing/2014/main" id="{F30C1B8D-089B-4B0F-9846-8C6B8AC786E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04" name="TextBox 4303">
          <a:extLst>
            <a:ext uri="{FF2B5EF4-FFF2-40B4-BE49-F238E27FC236}">
              <a16:creationId xmlns:a16="http://schemas.microsoft.com/office/drawing/2014/main" id="{0D6C4A4D-EA9A-4E1D-B236-39D441963B7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05" name="TextBox 4304">
          <a:extLst>
            <a:ext uri="{FF2B5EF4-FFF2-40B4-BE49-F238E27FC236}">
              <a16:creationId xmlns:a16="http://schemas.microsoft.com/office/drawing/2014/main" id="{C751B0DB-D456-46FA-8909-CE66E87A13C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06" name="TextBox 4305">
          <a:extLst>
            <a:ext uri="{FF2B5EF4-FFF2-40B4-BE49-F238E27FC236}">
              <a16:creationId xmlns:a16="http://schemas.microsoft.com/office/drawing/2014/main" id="{BC6AD22C-2D14-4EF0-A04E-E947798DF48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07" name="TextBox 4306">
          <a:extLst>
            <a:ext uri="{FF2B5EF4-FFF2-40B4-BE49-F238E27FC236}">
              <a16:creationId xmlns:a16="http://schemas.microsoft.com/office/drawing/2014/main" id="{681CB7EF-02FB-4D65-9125-228F0CA3F21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08" name="TextBox 4307">
          <a:extLst>
            <a:ext uri="{FF2B5EF4-FFF2-40B4-BE49-F238E27FC236}">
              <a16:creationId xmlns:a16="http://schemas.microsoft.com/office/drawing/2014/main" id="{C2177A90-B9C2-4CDB-B5BA-C1D6BB75E94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09" name="TextBox 4308">
          <a:extLst>
            <a:ext uri="{FF2B5EF4-FFF2-40B4-BE49-F238E27FC236}">
              <a16:creationId xmlns:a16="http://schemas.microsoft.com/office/drawing/2014/main" id="{1BBFD298-72B3-4DD5-A594-DBAF9AF87FD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10" name="TextBox 4309">
          <a:extLst>
            <a:ext uri="{FF2B5EF4-FFF2-40B4-BE49-F238E27FC236}">
              <a16:creationId xmlns:a16="http://schemas.microsoft.com/office/drawing/2014/main" id="{EDEFA914-D910-40A3-918D-43D4DEAF153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11" name="TextBox 4310">
          <a:extLst>
            <a:ext uri="{FF2B5EF4-FFF2-40B4-BE49-F238E27FC236}">
              <a16:creationId xmlns:a16="http://schemas.microsoft.com/office/drawing/2014/main" id="{20E581CC-2E98-439D-8BF4-104D3D1C11A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12" name="TextBox 4311">
          <a:extLst>
            <a:ext uri="{FF2B5EF4-FFF2-40B4-BE49-F238E27FC236}">
              <a16:creationId xmlns:a16="http://schemas.microsoft.com/office/drawing/2014/main" id="{3CB8143E-135F-4C7E-9CD8-5AF3F31DE93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13" name="TextBox 4312">
          <a:extLst>
            <a:ext uri="{FF2B5EF4-FFF2-40B4-BE49-F238E27FC236}">
              <a16:creationId xmlns:a16="http://schemas.microsoft.com/office/drawing/2014/main" id="{63E8B3BB-2A30-40E3-AE32-A3DF7B99EC1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14" name="TextBox 4313">
          <a:extLst>
            <a:ext uri="{FF2B5EF4-FFF2-40B4-BE49-F238E27FC236}">
              <a16:creationId xmlns:a16="http://schemas.microsoft.com/office/drawing/2014/main" id="{1A34F0F1-E53F-46E0-8452-2968FF81C87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15" name="TextBox 4314">
          <a:extLst>
            <a:ext uri="{FF2B5EF4-FFF2-40B4-BE49-F238E27FC236}">
              <a16:creationId xmlns:a16="http://schemas.microsoft.com/office/drawing/2014/main" id="{4DA3AB44-751C-49CC-B55A-84993350939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16" name="TextBox 4315">
          <a:extLst>
            <a:ext uri="{FF2B5EF4-FFF2-40B4-BE49-F238E27FC236}">
              <a16:creationId xmlns:a16="http://schemas.microsoft.com/office/drawing/2014/main" id="{DC82288C-F03C-4615-AFE5-48650F381A6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17" name="TextBox 4316">
          <a:extLst>
            <a:ext uri="{FF2B5EF4-FFF2-40B4-BE49-F238E27FC236}">
              <a16:creationId xmlns:a16="http://schemas.microsoft.com/office/drawing/2014/main" id="{C2A1ACBF-9E69-4F6D-A248-A6F84656449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18" name="TextBox 4317">
          <a:extLst>
            <a:ext uri="{FF2B5EF4-FFF2-40B4-BE49-F238E27FC236}">
              <a16:creationId xmlns:a16="http://schemas.microsoft.com/office/drawing/2014/main" id="{6D026C07-11D0-44DC-A110-8FF80B8A115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19" name="TextBox 4318">
          <a:extLst>
            <a:ext uri="{FF2B5EF4-FFF2-40B4-BE49-F238E27FC236}">
              <a16:creationId xmlns:a16="http://schemas.microsoft.com/office/drawing/2014/main" id="{C30CC5B1-067F-4789-BB60-05D77FCB8F6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20" name="TextBox 4319">
          <a:extLst>
            <a:ext uri="{FF2B5EF4-FFF2-40B4-BE49-F238E27FC236}">
              <a16:creationId xmlns:a16="http://schemas.microsoft.com/office/drawing/2014/main" id="{42831AD7-E58A-45E2-BD5E-B242B66B9B9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21" name="TextBox 4320">
          <a:extLst>
            <a:ext uri="{FF2B5EF4-FFF2-40B4-BE49-F238E27FC236}">
              <a16:creationId xmlns:a16="http://schemas.microsoft.com/office/drawing/2014/main" id="{BB485C5A-ADCD-4B1F-BE2C-9BDAFC70423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22" name="TextBox 4321">
          <a:extLst>
            <a:ext uri="{FF2B5EF4-FFF2-40B4-BE49-F238E27FC236}">
              <a16:creationId xmlns:a16="http://schemas.microsoft.com/office/drawing/2014/main" id="{62471155-2B33-4393-BCC4-CFF7E274F27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23" name="TextBox 4322">
          <a:extLst>
            <a:ext uri="{FF2B5EF4-FFF2-40B4-BE49-F238E27FC236}">
              <a16:creationId xmlns:a16="http://schemas.microsoft.com/office/drawing/2014/main" id="{FFB96CA5-6B50-4646-8C2A-8E9E66431D5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24" name="TextBox 4323">
          <a:extLst>
            <a:ext uri="{FF2B5EF4-FFF2-40B4-BE49-F238E27FC236}">
              <a16:creationId xmlns:a16="http://schemas.microsoft.com/office/drawing/2014/main" id="{670410AA-8311-48AF-B817-A8F1448D95A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25" name="TextBox 4324">
          <a:extLst>
            <a:ext uri="{FF2B5EF4-FFF2-40B4-BE49-F238E27FC236}">
              <a16:creationId xmlns:a16="http://schemas.microsoft.com/office/drawing/2014/main" id="{7E1471CC-7602-41E4-81FD-4BD354EFB8D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26" name="TextBox 4325">
          <a:extLst>
            <a:ext uri="{FF2B5EF4-FFF2-40B4-BE49-F238E27FC236}">
              <a16:creationId xmlns:a16="http://schemas.microsoft.com/office/drawing/2014/main" id="{4C2D6140-67C3-454F-9664-FF2A2B36D38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27" name="TextBox 4326">
          <a:extLst>
            <a:ext uri="{FF2B5EF4-FFF2-40B4-BE49-F238E27FC236}">
              <a16:creationId xmlns:a16="http://schemas.microsoft.com/office/drawing/2014/main" id="{6E2222F9-2A62-4DFB-AB9C-240C213BDF7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28" name="TextBox 4327">
          <a:extLst>
            <a:ext uri="{FF2B5EF4-FFF2-40B4-BE49-F238E27FC236}">
              <a16:creationId xmlns:a16="http://schemas.microsoft.com/office/drawing/2014/main" id="{B8B462B7-0FCD-4DDA-9BE1-ED5334FE46A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29" name="TextBox 4328">
          <a:extLst>
            <a:ext uri="{FF2B5EF4-FFF2-40B4-BE49-F238E27FC236}">
              <a16:creationId xmlns:a16="http://schemas.microsoft.com/office/drawing/2014/main" id="{743CEC83-8C0A-43AE-8698-75BFCBAF9AE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30" name="TextBox 4329">
          <a:extLst>
            <a:ext uri="{FF2B5EF4-FFF2-40B4-BE49-F238E27FC236}">
              <a16:creationId xmlns:a16="http://schemas.microsoft.com/office/drawing/2014/main" id="{7899E394-2AB7-419B-AED5-98B8DFABA86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31" name="TextBox 4330">
          <a:extLst>
            <a:ext uri="{FF2B5EF4-FFF2-40B4-BE49-F238E27FC236}">
              <a16:creationId xmlns:a16="http://schemas.microsoft.com/office/drawing/2014/main" id="{726C9657-3E50-4D7B-B73B-C1DF48D9274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32" name="TextBox 4331">
          <a:extLst>
            <a:ext uri="{FF2B5EF4-FFF2-40B4-BE49-F238E27FC236}">
              <a16:creationId xmlns:a16="http://schemas.microsoft.com/office/drawing/2014/main" id="{BEE60F1C-E5F4-49D4-8392-EF5C7F7265D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33" name="TextBox 4332">
          <a:extLst>
            <a:ext uri="{FF2B5EF4-FFF2-40B4-BE49-F238E27FC236}">
              <a16:creationId xmlns:a16="http://schemas.microsoft.com/office/drawing/2014/main" id="{34691105-CCCC-43BE-B89F-4A5C2456953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34" name="TextBox 4333">
          <a:extLst>
            <a:ext uri="{FF2B5EF4-FFF2-40B4-BE49-F238E27FC236}">
              <a16:creationId xmlns:a16="http://schemas.microsoft.com/office/drawing/2014/main" id="{F9B20B5F-8C54-4055-9394-E33B39CE842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35" name="TextBox 4334">
          <a:extLst>
            <a:ext uri="{FF2B5EF4-FFF2-40B4-BE49-F238E27FC236}">
              <a16:creationId xmlns:a16="http://schemas.microsoft.com/office/drawing/2014/main" id="{55289220-D413-4BD3-BD50-2EDBCA8DBC0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36" name="TextBox 4335">
          <a:extLst>
            <a:ext uri="{FF2B5EF4-FFF2-40B4-BE49-F238E27FC236}">
              <a16:creationId xmlns:a16="http://schemas.microsoft.com/office/drawing/2014/main" id="{1F70DC53-B37A-454A-871E-A915EE8948A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37" name="TextBox 4336">
          <a:extLst>
            <a:ext uri="{FF2B5EF4-FFF2-40B4-BE49-F238E27FC236}">
              <a16:creationId xmlns:a16="http://schemas.microsoft.com/office/drawing/2014/main" id="{818B1649-41F5-4E41-A261-F00086FE63C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38" name="TextBox 4337">
          <a:extLst>
            <a:ext uri="{FF2B5EF4-FFF2-40B4-BE49-F238E27FC236}">
              <a16:creationId xmlns:a16="http://schemas.microsoft.com/office/drawing/2014/main" id="{AD1A989B-71FA-488C-89F7-BE245073055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39" name="TextBox 4338">
          <a:extLst>
            <a:ext uri="{FF2B5EF4-FFF2-40B4-BE49-F238E27FC236}">
              <a16:creationId xmlns:a16="http://schemas.microsoft.com/office/drawing/2014/main" id="{A314784D-6897-4722-95EA-D2142948334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40" name="TextBox 4339">
          <a:extLst>
            <a:ext uri="{FF2B5EF4-FFF2-40B4-BE49-F238E27FC236}">
              <a16:creationId xmlns:a16="http://schemas.microsoft.com/office/drawing/2014/main" id="{F60A24F9-9DAE-4696-98DF-F818E0262DC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id="{DDEC5769-45BB-4015-B3BE-000847A332A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42" name="TextBox 4341">
          <a:extLst>
            <a:ext uri="{FF2B5EF4-FFF2-40B4-BE49-F238E27FC236}">
              <a16:creationId xmlns:a16="http://schemas.microsoft.com/office/drawing/2014/main" id="{8EE9B452-E0A5-433F-8006-A2F67500640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43" name="TextBox 4342">
          <a:extLst>
            <a:ext uri="{FF2B5EF4-FFF2-40B4-BE49-F238E27FC236}">
              <a16:creationId xmlns:a16="http://schemas.microsoft.com/office/drawing/2014/main" id="{675C084F-2EF6-483C-9EEB-0651C1F7B0A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44" name="TextBox 4343">
          <a:extLst>
            <a:ext uri="{FF2B5EF4-FFF2-40B4-BE49-F238E27FC236}">
              <a16:creationId xmlns:a16="http://schemas.microsoft.com/office/drawing/2014/main" id="{BD21D67C-9C2D-46E6-8683-92EEE279BDB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45" name="TextBox 4344">
          <a:extLst>
            <a:ext uri="{FF2B5EF4-FFF2-40B4-BE49-F238E27FC236}">
              <a16:creationId xmlns:a16="http://schemas.microsoft.com/office/drawing/2014/main" id="{A355535F-C7E7-4A7F-803F-5EE505B934A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46" name="TextBox 4345">
          <a:extLst>
            <a:ext uri="{FF2B5EF4-FFF2-40B4-BE49-F238E27FC236}">
              <a16:creationId xmlns:a16="http://schemas.microsoft.com/office/drawing/2014/main" id="{B453F75C-B13F-44F4-B8E2-8E7F85F8D1B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47" name="TextBox 4346">
          <a:extLst>
            <a:ext uri="{FF2B5EF4-FFF2-40B4-BE49-F238E27FC236}">
              <a16:creationId xmlns:a16="http://schemas.microsoft.com/office/drawing/2014/main" id="{04E703BF-DE05-4577-93FE-7F974434A0E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48" name="TextBox 4347">
          <a:extLst>
            <a:ext uri="{FF2B5EF4-FFF2-40B4-BE49-F238E27FC236}">
              <a16:creationId xmlns:a16="http://schemas.microsoft.com/office/drawing/2014/main" id="{6D247974-F031-414B-98BE-959EC1B2625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49" name="TextBox 4348">
          <a:extLst>
            <a:ext uri="{FF2B5EF4-FFF2-40B4-BE49-F238E27FC236}">
              <a16:creationId xmlns:a16="http://schemas.microsoft.com/office/drawing/2014/main" id="{88401E13-AF44-487A-A94A-A391A19B96C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50" name="TextBox 4349">
          <a:extLst>
            <a:ext uri="{FF2B5EF4-FFF2-40B4-BE49-F238E27FC236}">
              <a16:creationId xmlns:a16="http://schemas.microsoft.com/office/drawing/2014/main" id="{59E6C36D-DF8A-4A33-8D15-328DF7C4418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51" name="TextBox 4350">
          <a:extLst>
            <a:ext uri="{FF2B5EF4-FFF2-40B4-BE49-F238E27FC236}">
              <a16:creationId xmlns:a16="http://schemas.microsoft.com/office/drawing/2014/main" id="{55B93050-1045-4E79-A7C2-D980906F870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52" name="TextBox 4351">
          <a:extLst>
            <a:ext uri="{FF2B5EF4-FFF2-40B4-BE49-F238E27FC236}">
              <a16:creationId xmlns:a16="http://schemas.microsoft.com/office/drawing/2014/main" id="{6583C017-907C-4618-87FC-052BE820A93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53" name="TextBox 4352">
          <a:extLst>
            <a:ext uri="{FF2B5EF4-FFF2-40B4-BE49-F238E27FC236}">
              <a16:creationId xmlns:a16="http://schemas.microsoft.com/office/drawing/2014/main" id="{72DE87B0-28C3-49C8-97EB-5E526DEABEA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54" name="TextBox 4353">
          <a:extLst>
            <a:ext uri="{FF2B5EF4-FFF2-40B4-BE49-F238E27FC236}">
              <a16:creationId xmlns:a16="http://schemas.microsoft.com/office/drawing/2014/main" id="{7CBE794E-A17F-444F-8D24-63DEF84D4E9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55" name="TextBox 4354">
          <a:extLst>
            <a:ext uri="{FF2B5EF4-FFF2-40B4-BE49-F238E27FC236}">
              <a16:creationId xmlns:a16="http://schemas.microsoft.com/office/drawing/2014/main" id="{25275E13-D94B-4222-A35D-F5DAD1082C9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56" name="TextBox 4355">
          <a:extLst>
            <a:ext uri="{FF2B5EF4-FFF2-40B4-BE49-F238E27FC236}">
              <a16:creationId xmlns:a16="http://schemas.microsoft.com/office/drawing/2014/main" id="{A92E4738-A5E3-4B5F-B80F-5681806B5ED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57" name="TextBox 4356">
          <a:extLst>
            <a:ext uri="{FF2B5EF4-FFF2-40B4-BE49-F238E27FC236}">
              <a16:creationId xmlns:a16="http://schemas.microsoft.com/office/drawing/2014/main" id="{EB495F5F-91FF-4A23-919E-15F5886D180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58" name="TextBox 4357">
          <a:extLst>
            <a:ext uri="{FF2B5EF4-FFF2-40B4-BE49-F238E27FC236}">
              <a16:creationId xmlns:a16="http://schemas.microsoft.com/office/drawing/2014/main" id="{E6D9FC33-D02E-48D4-A565-C85D305D76A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59" name="TextBox 4358">
          <a:extLst>
            <a:ext uri="{FF2B5EF4-FFF2-40B4-BE49-F238E27FC236}">
              <a16:creationId xmlns:a16="http://schemas.microsoft.com/office/drawing/2014/main" id="{E5F01A4A-32FE-4E99-983C-6BCC988A663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60" name="TextBox 4359">
          <a:extLst>
            <a:ext uri="{FF2B5EF4-FFF2-40B4-BE49-F238E27FC236}">
              <a16:creationId xmlns:a16="http://schemas.microsoft.com/office/drawing/2014/main" id="{5C829AD5-FE36-4754-B15D-9EF520F27C2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61" name="TextBox 4360">
          <a:extLst>
            <a:ext uri="{FF2B5EF4-FFF2-40B4-BE49-F238E27FC236}">
              <a16:creationId xmlns:a16="http://schemas.microsoft.com/office/drawing/2014/main" id="{FC175AF7-CD10-4C5D-9761-183183CF2C6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62" name="TextBox 4361">
          <a:extLst>
            <a:ext uri="{FF2B5EF4-FFF2-40B4-BE49-F238E27FC236}">
              <a16:creationId xmlns:a16="http://schemas.microsoft.com/office/drawing/2014/main" id="{F5F5234C-7866-4EBD-9EAC-E0BEFCEA307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63" name="TextBox 4362">
          <a:extLst>
            <a:ext uri="{FF2B5EF4-FFF2-40B4-BE49-F238E27FC236}">
              <a16:creationId xmlns:a16="http://schemas.microsoft.com/office/drawing/2014/main" id="{A65E2CCF-4A38-4D9A-A176-44C5D5AEED8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64" name="TextBox 4363">
          <a:extLst>
            <a:ext uri="{FF2B5EF4-FFF2-40B4-BE49-F238E27FC236}">
              <a16:creationId xmlns:a16="http://schemas.microsoft.com/office/drawing/2014/main" id="{57DC2420-7AB1-4D9C-9FAA-72A6BBACFA1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65" name="TextBox 4364">
          <a:extLst>
            <a:ext uri="{FF2B5EF4-FFF2-40B4-BE49-F238E27FC236}">
              <a16:creationId xmlns:a16="http://schemas.microsoft.com/office/drawing/2014/main" id="{16B8B533-5BF4-4D65-BC19-D16A6D6CF92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66" name="TextBox 4365">
          <a:extLst>
            <a:ext uri="{FF2B5EF4-FFF2-40B4-BE49-F238E27FC236}">
              <a16:creationId xmlns:a16="http://schemas.microsoft.com/office/drawing/2014/main" id="{D733DA22-ED18-405D-BBCA-7635017AE76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67" name="TextBox 4366">
          <a:extLst>
            <a:ext uri="{FF2B5EF4-FFF2-40B4-BE49-F238E27FC236}">
              <a16:creationId xmlns:a16="http://schemas.microsoft.com/office/drawing/2014/main" id="{CC73F9D0-4286-4153-8FCA-688C2023483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68" name="TextBox 4367">
          <a:extLst>
            <a:ext uri="{FF2B5EF4-FFF2-40B4-BE49-F238E27FC236}">
              <a16:creationId xmlns:a16="http://schemas.microsoft.com/office/drawing/2014/main" id="{EDED4773-085A-47E0-A8BA-2E081A59E3A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69" name="TextBox 4368">
          <a:extLst>
            <a:ext uri="{FF2B5EF4-FFF2-40B4-BE49-F238E27FC236}">
              <a16:creationId xmlns:a16="http://schemas.microsoft.com/office/drawing/2014/main" id="{279C9686-132C-41B0-B62B-49B4B5BB333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70" name="TextBox 4369">
          <a:extLst>
            <a:ext uri="{FF2B5EF4-FFF2-40B4-BE49-F238E27FC236}">
              <a16:creationId xmlns:a16="http://schemas.microsoft.com/office/drawing/2014/main" id="{1F6730EE-AB28-4F79-8E27-48A1D033A66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71" name="TextBox 4370">
          <a:extLst>
            <a:ext uri="{FF2B5EF4-FFF2-40B4-BE49-F238E27FC236}">
              <a16:creationId xmlns:a16="http://schemas.microsoft.com/office/drawing/2014/main" id="{A251EF68-3280-4534-BAA7-1C1BDDEF3FD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72" name="TextBox 4371">
          <a:extLst>
            <a:ext uri="{FF2B5EF4-FFF2-40B4-BE49-F238E27FC236}">
              <a16:creationId xmlns:a16="http://schemas.microsoft.com/office/drawing/2014/main" id="{5B359AD5-9806-42E4-83DC-B39815D909E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73" name="TextBox 4372">
          <a:extLst>
            <a:ext uri="{FF2B5EF4-FFF2-40B4-BE49-F238E27FC236}">
              <a16:creationId xmlns:a16="http://schemas.microsoft.com/office/drawing/2014/main" id="{D35AA4F3-854C-48D3-A715-BFA881B982C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74" name="TextBox 4373">
          <a:extLst>
            <a:ext uri="{FF2B5EF4-FFF2-40B4-BE49-F238E27FC236}">
              <a16:creationId xmlns:a16="http://schemas.microsoft.com/office/drawing/2014/main" id="{2EA4974D-42F6-4657-B8CA-1964A28D441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75" name="TextBox 4374">
          <a:extLst>
            <a:ext uri="{FF2B5EF4-FFF2-40B4-BE49-F238E27FC236}">
              <a16:creationId xmlns:a16="http://schemas.microsoft.com/office/drawing/2014/main" id="{8E6CA759-E561-4DC9-BE40-CEDE6A34574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76" name="TextBox 4375">
          <a:extLst>
            <a:ext uri="{FF2B5EF4-FFF2-40B4-BE49-F238E27FC236}">
              <a16:creationId xmlns:a16="http://schemas.microsoft.com/office/drawing/2014/main" id="{8A7180BC-C1E4-4130-BF2E-DBD1060D797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77" name="TextBox 4376">
          <a:extLst>
            <a:ext uri="{FF2B5EF4-FFF2-40B4-BE49-F238E27FC236}">
              <a16:creationId xmlns:a16="http://schemas.microsoft.com/office/drawing/2014/main" id="{C9E4E253-AC23-4D5F-AAD5-BD76C91E9A7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78" name="TextBox 4377">
          <a:extLst>
            <a:ext uri="{FF2B5EF4-FFF2-40B4-BE49-F238E27FC236}">
              <a16:creationId xmlns:a16="http://schemas.microsoft.com/office/drawing/2014/main" id="{DD5E72F3-7F26-432A-944E-133DB610086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79" name="TextBox 4378">
          <a:extLst>
            <a:ext uri="{FF2B5EF4-FFF2-40B4-BE49-F238E27FC236}">
              <a16:creationId xmlns:a16="http://schemas.microsoft.com/office/drawing/2014/main" id="{4AE40B6C-E72F-41A9-92EA-DA288552A22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80" name="TextBox 4379">
          <a:extLst>
            <a:ext uri="{FF2B5EF4-FFF2-40B4-BE49-F238E27FC236}">
              <a16:creationId xmlns:a16="http://schemas.microsoft.com/office/drawing/2014/main" id="{170DAE7D-3CDE-49FE-9526-CD49595019C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81" name="TextBox 4380">
          <a:extLst>
            <a:ext uri="{FF2B5EF4-FFF2-40B4-BE49-F238E27FC236}">
              <a16:creationId xmlns:a16="http://schemas.microsoft.com/office/drawing/2014/main" id="{59FEFADC-936E-4A03-98C9-E18A78FEC77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82" name="TextBox 4381">
          <a:extLst>
            <a:ext uri="{FF2B5EF4-FFF2-40B4-BE49-F238E27FC236}">
              <a16:creationId xmlns:a16="http://schemas.microsoft.com/office/drawing/2014/main" id="{E1F92DFE-D036-49D3-971C-29A76686812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83" name="TextBox 4382">
          <a:extLst>
            <a:ext uri="{FF2B5EF4-FFF2-40B4-BE49-F238E27FC236}">
              <a16:creationId xmlns:a16="http://schemas.microsoft.com/office/drawing/2014/main" id="{A3E57D22-0B19-45F8-ACEB-64A0FBC8C05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84" name="TextBox 4383">
          <a:extLst>
            <a:ext uri="{FF2B5EF4-FFF2-40B4-BE49-F238E27FC236}">
              <a16:creationId xmlns:a16="http://schemas.microsoft.com/office/drawing/2014/main" id="{3C03F2B3-70A0-4E85-A7C9-BE0D1E2C1F7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85" name="TextBox 4384">
          <a:extLst>
            <a:ext uri="{FF2B5EF4-FFF2-40B4-BE49-F238E27FC236}">
              <a16:creationId xmlns:a16="http://schemas.microsoft.com/office/drawing/2014/main" id="{9C6EFDA2-2AF6-411E-AA0F-922E3851AA2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86" name="TextBox 4385">
          <a:extLst>
            <a:ext uri="{FF2B5EF4-FFF2-40B4-BE49-F238E27FC236}">
              <a16:creationId xmlns:a16="http://schemas.microsoft.com/office/drawing/2014/main" id="{DEA84041-2F2F-49A1-AF83-707F5475E20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87" name="TextBox 4386">
          <a:extLst>
            <a:ext uri="{FF2B5EF4-FFF2-40B4-BE49-F238E27FC236}">
              <a16:creationId xmlns:a16="http://schemas.microsoft.com/office/drawing/2014/main" id="{BE18DE72-EF74-48CF-A8B0-191FDF71DA0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88" name="TextBox 4387">
          <a:extLst>
            <a:ext uri="{FF2B5EF4-FFF2-40B4-BE49-F238E27FC236}">
              <a16:creationId xmlns:a16="http://schemas.microsoft.com/office/drawing/2014/main" id="{DDD6ACE8-825E-4CF7-AACA-B300CF0AD95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89" name="TextBox 4388">
          <a:extLst>
            <a:ext uri="{FF2B5EF4-FFF2-40B4-BE49-F238E27FC236}">
              <a16:creationId xmlns:a16="http://schemas.microsoft.com/office/drawing/2014/main" id="{7CAC23D3-E428-4E1F-B642-4932D0EFC50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90" name="TextBox 4389">
          <a:extLst>
            <a:ext uri="{FF2B5EF4-FFF2-40B4-BE49-F238E27FC236}">
              <a16:creationId xmlns:a16="http://schemas.microsoft.com/office/drawing/2014/main" id="{C10AB244-9719-4214-BBAA-6BE5061E795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91" name="TextBox 4390">
          <a:extLst>
            <a:ext uri="{FF2B5EF4-FFF2-40B4-BE49-F238E27FC236}">
              <a16:creationId xmlns:a16="http://schemas.microsoft.com/office/drawing/2014/main" id="{FDD965D3-3D17-4731-B549-478F3F0DE12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92" name="TextBox 4391">
          <a:extLst>
            <a:ext uri="{FF2B5EF4-FFF2-40B4-BE49-F238E27FC236}">
              <a16:creationId xmlns:a16="http://schemas.microsoft.com/office/drawing/2014/main" id="{6C2CE334-6D17-4EE5-BFD0-B67BA2D7A54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93" name="TextBox 4392">
          <a:extLst>
            <a:ext uri="{FF2B5EF4-FFF2-40B4-BE49-F238E27FC236}">
              <a16:creationId xmlns:a16="http://schemas.microsoft.com/office/drawing/2014/main" id="{5071ADFE-9B9A-4546-886B-2191B747A97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94" name="TextBox 4393">
          <a:extLst>
            <a:ext uri="{FF2B5EF4-FFF2-40B4-BE49-F238E27FC236}">
              <a16:creationId xmlns:a16="http://schemas.microsoft.com/office/drawing/2014/main" id="{55D712CE-5FE8-4BFD-A416-17D3276DDB9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95" name="TextBox 4394">
          <a:extLst>
            <a:ext uri="{FF2B5EF4-FFF2-40B4-BE49-F238E27FC236}">
              <a16:creationId xmlns:a16="http://schemas.microsoft.com/office/drawing/2014/main" id="{716699FF-1AA1-4C2E-A389-87E01C5D519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96" name="TextBox 4395">
          <a:extLst>
            <a:ext uri="{FF2B5EF4-FFF2-40B4-BE49-F238E27FC236}">
              <a16:creationId xmlns:a16="http://schemas.microsoft.com/office/drawing/2014/main" id="{BE7DDFD0-F647-4B38-B793-D14A6E06EAA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97" name="TextBox 4396">
          <a:extLst>
            <a:ext uri="{FF2B5EF4-FFF2-40B4-BE49-F238E27FC236}">
              <a16:creationId xmlns:a16="http://schemas.microsoft.com/office/drawing/2014/main" id="{03DEB565-FDEC-4F82-B5CB-1931BE9A69A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98" name="TextBox 4397">
          <a:extLst>
            <a:ext uri="{FF2B5EF4-FFF2-40B4-BE49-F238E27FC236}">
              <a16:creationId xmlns:a16="http://schemas.microsoft.com/office/drawing/2014/main" id="{FEAD515A-F5C4-44B9-A153-310AFC8C870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399" name="TextBox 4398">
          <a:extLst>
            <a:ext uri="{FF2B5EF4-FFF2-40B4-BE49-F238E27FC236}">
              <a16:creationId xmlns:a16="http://schemas.microsoft.com/office/drawing/2014/main" id="{C68526EA-5230-4FAC-9CA9-D66F0AA1539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00" name="TextBox 4399">
          <a:extLst>
            <a:ext uri="{FF2B5EF4-FFF2-40B4-BE49-F238E27FC236}">
              <a16:creationId xmlns:a16="http://schemas.microsoft.com/office/drawing/2014/main" id="{07D59920-6ECB-46F0-B0CA-96907ED54F9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01" name="TextBox 4400">
          <a:extLst>
            <a:ext uri="{FF2B5EF4-FFF2-40B4-BE49-F238E27FC236}">
              <a16:creationId xmlns:a16="http://schemas.microsoft.com/office/drawing/2014/main" id="{DD787D40-9B24-4416-A27B-AB944C82777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02" name="TextBox 4401">
          <a:extLst>
            <a:ext uri="{FF2B5EF4-FFF2-40B4-BE49-F238E27FC236}">
              <a16:creationId xmlns:a16="http://schemas.microsoft.com/office/drawing/2014/main" id="{4495F28A-26D8-4271-9F4F-5A4C648D837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03" name="TextBox 4402">
          <a:extLst>
            <a:ext uri="{FF2B5EF4-FFF2-40B4-BE49-F238E27FC236}">
              <a16:creationId xmlns:a16="http://schemas.microsoft.com/office/drawing/2014/main" id="{CC8BC303-37F0-4009-95D2-C9F4729C54C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04" name="TextBox 4403">
          <a:extLst>
            <a:ext uri="{FF2B5EF4-FFF2-40B4-BE49-F238E27FC236}">
              <a16:creationId xmlns:a16="http://schemas.microsoft.com/office/drawing/2014/main" id="{DC1C2ED3-8F5E-4693-AB62-359D34424A3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05" name="TextBox 4404">
          <a:extLst>
            <a:ext uri="{FF2B5EF4-FFF2-40B4-BE49-F238E27FC236}">
              <a16:creationId xmlns:a16="http://schemas.microsoft.com/office/drawing/2014/main" id="{AD3ED4C8-74EE-4B1A-801F-7AAF17B1028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06" name="TextBox 4405">
          <a:extLst>
            <a:ext uri="{FF2B5EF4-FFF2-40B4-BE49-F238E27FC236}">
              <a16:creationId xmlns:a16="http://schemas.microsoft.com/office/drawing/2014/main" id="{6C9011FE-FD6F-46D2-B45E-70BFAF3653F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07" name="TextBox 4406">
          <a:extLst>
            <a:ext uri="{FF2B5EF4-FFF2-40B4-BE49-F238E27FC236}">
              <a16:creationId xmlns:a16="http://schemas.microsoft.com/office/drawing/2014/main" id="{50038038-6D1C-4A8D-A67C-1BC43464CB4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08" name="TextBox 4407">
          <a:extLst>
            <a:ext uri="{FF2B5EF4-FFF2-40B4-BE49-F238E27FC236}">
              <a16:creationId xmlns:a16="http://schemas.microsoft.com/office/drawing/2014/main" id="{305C2984-FDA1-4C14-8BF6-0D3090C8068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09" name="TextBox 4408">
          <a:extLst>
            <a:ext uri="{FF2B5EF4-FFF2-40B4-BE49-F238E27FC236}">
              <a16:creationId xmlns:a16="http://schemas.microsoft.com/office/drawing/2014/main" id="{1BB0BCB9-91CF-454F-A8F3-4D471AF95D5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10" name="TextBox 4409">
          <a:extLst>
            <a:ext uri="{FF2B5EF4-FFF2-40B4-BE49-F238E27FC236}">
              <a16:creationId xmlns:a16="http://schemas.microsoft.com/office/drawing/2014/main" id="{4F61437F-BCED-462C-BD09-32B9B505F2A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11" name="TextBox 4410">
          <a:extLst>
            <a:ext uri="{FF2B5EF4-FFF2-40B4-BE49-F238E27FC236}">
              <a16:creationId xmlns:a16="http://schemas.microsoft.com/office/drawing/2014/main" id="{E3CEDBBD-E5A8-4EDF-80C7-21A6CADE016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12" name="TextBox 4411">
          <a:extLst>
            <a:ext uri="{FF2B5EF4-FFF2-40B4-BE49-F238E27FC236}">
              <a16:creationId xmlns:a16="http://schemas.microsoft.com/office/drawing/2014/main" id="{EB970CFA-E2B3-47EE-AC23-83FEC234394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13" name="TextBox 4412">
          <a:extLst>
            <a:ext uri="{FF2B5EF4-FFF2-40B4-BE49-F238E27FC236}">
              <a16:creationId xmlns:a16="http://schemas.microsoft.com/office/drawing/2014/main" id="{DFC93641-6266-40EE-8081-7F6AEE0B953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14" name="TextBox 4413">
          <a:extLst>
            <a:ext uri="{FF2B5EF4-FFF2-40B4-BE49-F238E27FC236}">
              <a16:creationId xmlns:a16="http://schemas.microsoft.com/office/drawing/2014/main" id="{D0975D0D-2572-4B59-A7E6-CCE161A1C74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15" name="TextBox 4414">
          <a:extLst>
            <a:ext uri="{FF2B5EF4-FFF2-40B4-BE49-F238E27FC236}">
              <a16:creationId xmlns:a16="http://schemas.microsoft.com/office/drawing/2014/main" id="{1D543D56-0155-40DC-9BE7-23178BF82E5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16" name="TextBox 4415">
          <a:extLst>
            <a:ext uri="{FF2B5EF4-FFF2-40B4-BE49-F238E27FC236}">
              <a16:creationId xmlns:a16="http://schemas.microsoft.com/office/drawing/2014/main" id="{74B150FD-E05B-440E-9C23-1570B2F0DDF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17" name="TextBox 4416">
          <a:extLst>
            <a:ext uri="{FF2B5EF4-FFF2-40B4-BE49-F238E27FC236}">
              <a16:creationId xmlns:a16="http://schemas.microsoft.com/office/drawing/2014/main" id="{79CBF248-601B-43A8-A1DD-712A70A36AC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18" name="TextBox 4417">
          <a:extLst>
            <a:ext uri="{FF2B5EF4-FFF2-40B4-BE49-F238E27FC236}">
              <a16:creationId xmlns:a16="http://schemas.microsoft.com/office/drawing/2014/main" id="{08AE30A9-6CF0-4DA3-899C-12AEAF63734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19" name="TextBox 4418">
          <a:extLst>
            <a:ext uri="{FF2B5EF4-FFF2-40B4-BE49-F238E27FC236}">
              <a16:creationId xmlns:a16="http://schemas.microsoft.com/office/drawing/2014/main" id="{53A61431-EA2D-4835-AF61-BABFC751B57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20" name="TextBox 4419">
          <a:extLst>
            <a:ext uri="{FF2B5EF4-FFF2-40B4-BE49-F238E27FC236}">
              <a16:creationId xmlns:a16="http://schemas.microsoft.com/office/drawing/2014/main" id="{D9ABA726-32CE-4EA7-9C29-1858DCD8532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21" name="TextBox 4420">
          <a:extLst>
            <a:ext uri="{FF2B5EF4-FFF2-40B4-BE49-F238E27FC236}">
              <a16:creationId xmlns:a16="http://schemas.microsoft.com/office/drawing/2014/main" id="{5B8FDF6A-5685-4668-B38A-6F112DE7B8B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22" name="TextBox 4421">
          <a:extLst>
            <a:ext uri="{FF2B5EF4-FFF2-40B4-BE49-F238E27FC236}">
              <a16:creationId xmlns:a16="http://schemas.microsoft.com/office/drawing/2014/main" id="{032346E9-9567-472F-A943-BF43D20783E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23" name="TextBox 4422">
          <a:extLst>
            <a:ext uri="{FF2B5EF4-FFF2-40B4-BE49-F238E27FC236}">
              <a16:creationId xmlns:a16="http://schemas.microsoft.com/office/drawing/2014/main" id="{16E81949-556E-45F2-A16F-A45E59B35C5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24" name="TextBox 4423">
          <a:extLst>
            <a:ext uri="{FF2B5EF4-FFF2-40B4-BE49-F238E27FC236}">
              <a16:creationId xmlns:a16="http://schemas.microsoft.com/office/drawing/2014/main" id="{629D119B-AF3C-41B5-BF07-1F2CB88E329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25" name="TextBox 4424">
          <a:extLst>
            <a:ext uri="{FF2B5EF4-FFF2-40B4-BE49-F238E27FC236}">
              <a16:creationId xmlns:a16="http://schemas.microsoft.com/office/drawing/2014/main" id="{FF53A943-ABEC-418B-B0FF-FB0D617D93A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26" name="TextBox 4425">
          <a:extLst>
            <a:ext uri="{FF2B5EF4-FFF2-40B4-BE49-F238E27FC236}">
              <a16:creationId xmlns:a16="http://schemas.microsoft.com/office/drawing/2014/main" id="{E9FEDE78-9188-44B0-A8F8-E8792963BD3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27" name="TextBox 4426">
          <a:extLst>
            <a:ext uri="{FF2B5EF4-FFF2-40B4-BE49-F238E27FC236}">
              <a16:creationId xmlns:a16="http://schemas.microsoft.com/office/drawing/2014/main" id="{57FCBCF0-BC6B-45E4-9EDD-FF38421FF13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28" name="TextBox 4427">
          <a:extLst>
            <a:ext uri="{FF2B5EF4-FFF2-40B4-BE49-F238E27FC236}">
              <a16:creationId xmlns:a16="http://schemas.microsoft.com/office/drawing/2014/main" id="{26E530B3-B877-4F71-95A3-96391F6EE7C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29" name="TextBox 4428">
          <a:extLst>
            <a:ext uri="{FF2B5EF4-FFF2-40B4-BE49-F238E27FC236}">
              <a16:creationId xmlns:a16="http://schemas.microsoft.com/office/drawing/2014/main" id="{4EA50FCB-4B8A-4F34-AD3B-6B793C7B204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30" name="TextBox 4429">
          <a:extLst>
            <a:ext uri="{FF2B5EF4-FFF2-40B4-BE49-F238E27FC236}">
              <a16:creationId xmlns:a16="http://schemas.microsoft.com/office/drawing/2014/main" id="{9EAEA1F5-630B-4CDD-81BA-3BD2C7C78ED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31" name="TextBox 4430">
          <a:extLst>
            <a:ext uri="{FF2B5EF4-FFF2-40B4-BE49-F238E27FC236}">
              <a16:creationId xmlns:a16="http://schemas.microsoft.com/office/drawing/2014/main" id="{E8CE7B1A-1DBA-4DFA-B788-2A85CB29671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32" name="TextBox 4431">
          <a:extLst>
            <a:ext uri="{FF2B5EF4-FFF2-40B4-BE49-F238E27FC236}">
              <a16:creationId xmlns:a16="http://schemas.microsoft.com/office/drawing/2014/main" id="{D2BAE448-9090-4A8C-9C55-78746E67689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33" name="TextBox 4432">
          <a:extLst>
            <a:ext uri="{FF2B5EF4-FFF2-40B4-BE49-F238E27FC236}">
              <a16:creationId xmlns:a16="http://schemas.microsoft.com/office/drawing/2014/main" id="{C37B1967-25A7-45F3-B7F7-9248DF3CC41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34" name="TextBox 4433">
          <a:extLst>
            <a:ext uri="{FF2B5EF4-FFF2-40B4-BE49-F238E27FC236}">
              <a16:creationId xmlns:a16="http://schemas.microsoft.com/office/drawing/2014/main" id="{12653C19-7F9D-4912-A178-2D673F0BA2E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35" name="TextBox 4434">
          <a:extLst>
            <a:ext uri="{FF2B5EF4-FFF2-40B4-BE49-F238E27FC236}">
              <a16:creationId xmlns:a16="http://schemas.microsoft.com/office/drawing/2014/main" id="{714FB272-078F-4144-9D5C-CC714E0434C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36" name="TextBox 4435">
          <a:extLst>
            <a:ext uri="{FF2B5EF4-FFF2-40B4-BE49-F238E27FC236}">
              <a16:creationId xmlns:a16="http://schemas.microsoft.com/office/drawing/2014/main" id="{CE958E05-0E79-4DCE-9407-BDE9F759D18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37" name="TextBox 4436">
          <a:extLst>
            <a:ext uri="{FF2B5EF4-FFF2-40B4-BE49-F238E27FC236}">
              <a16:creationId xmlns:a16="http://schemas.microsoft.com/office/drawing/2014/main" id="{F5699D18-B091-4959-BEE2-7B81AD106A7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38" name="TextBox 4437">
          <a:extLst>
            <a:ext uri="{FF2B5EF4-FFF2-40B4-BE49-F238E27FC236}">
              <a16:creationId xmlns:a16="http://schemas.microsoft.com/office/drawing/2014/main" id="{38B886A7-3632-479B-B02E-A01299D746F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39" name="TextBox 4438">
          <a:extLst>
            <a:ext uri="{FF2B5EF4-FFF2-40B4-BE49-F238E27FC236}">
              <a16:creationId xmlns:a16="http://schemas.microsoft.com/office/drawing/2014/main" id="{8DD5DE8F-3958-4D6C-92AC-E250A0185B4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40" name="TextBox 4439">
          <a:extLst>
            <a:ext uri="{FF2B5EF4-FFF2-40B4-BE49-F238E27FC236}">
              <a16:creationId xmlns:a16="http://schemas.microsoft.com/office/drawing/2014/main" id="{320C08FE-E65E-41B9-BA82-5C70A2BF448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41" name="TextBox 4440">
          <a:extLst>
            <a:ext uri="{FF2B5EF4-FFF2-40B4-BE49-F238E27FC236}">
              <a16:creationId xmlns:a16="http://schemas.microsoft.com/office/drawing/2014/main" id="{FB216335-47B0-4C7D-A30E-2236FDB3657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42" name="TextBox 4441">
          <a:extLst>
            <a:ext uri="{FF2B5EF4-FFF2-40B4-BE49-F238E27FC236}">
              <a16:creationId xmlns:a16="http://schemas.microsoft.com/office/drawing/2014/main" id="{D3E493FF-AF98-4094-AD29-EA685D442CD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43" name="TextBox 4442">
          <a:extLst>
            <a:ext uri="{FF2B5EF4-FFF2-40B4-BE49-F238E27FC236}">
              <a16:creationId xmlns:a16="http://schemas.microsoft.com/office/drawing/2014/main" id="{BD62F4B0-EA8C-4733-AA2E-8BA88775366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44" name="TextBox 4443">
          <a:extLst>
            <a:ext uri="{FF2B5EF4-FFF2-40B4-BE49-F238E27FC236}">
              <a16:creationId xmlns:a16="http://schemas.microsoft.com/office/drawing/2014/main" id="{10368FAA-1A21-4BEA-84E4-D7EE2DCC4AC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45" name="TextBox 4444">
          <a:extLst>
            <a:ext uri="{FF2B5EF4-FFF2-40B4-BE49-F238E27FC236}">
              <a16:creationId xmlns:a16="http://schemas.microsoft.com/office/drawing/2014/main" id="{4859FBE7-1556-4B10-9BB9-0545FCA8736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46" name="TextBox 4445">
          <a:extLst>
            <a:ext uri="{FF2B5EF4-FFF2-40B4-BE49-F238E27FC236}">
              <a16:creationId xmlns:a16="http://schemas.microsoft.com/office/drawing/2014/main" id="{21F0890E-AE6A-4014-A8BE-CC86D97C2A8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47" name="TextBox 4446">
          <a:extLst>
            <a:ext uri="{FF2B5EF4-FFF2-40B4-BE49-F238E27FC236}">
              <a16:creationId xmlns:a16="http://schemas.microsoft.com/office/drawing/2014/main" id="{0EEAC256-3704-403E-BD94-B90AC94A937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48" name="TextBox 4447">
          <a:extLst>
            <a:ext uri="{FF2B5EF4-FFF2-40B4-BE49-F238E27FC236}">
              <a16:creationId xmlns:a16="http://schemas.microsoft.com/office/drawing/2014/main" id="{12D263AD-033C-4EBC-9537-56FB0395CCC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49" name="TextBox 4448">
          <a:extLst>
            <a:ext uri="{FF2B5EF4-FFF2-40B4-BE49-F238E27FC236}">
              <a16:creationId xmlns:a16="http://schemas.microsoft.com/office/drawing/2014/main" id="{841068A0-7732-4CB1-A6A1-EB33ADF36C8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50" name="TextBox 4449">
          <a:extLst>
            <a:ext uri="{FF2B5EF4-FFF2-40B4-BE49-F238E27FC236}">
              <a16:creationId xmlns:a16="http://schemas.microsoft.com/office/drawing/2014/main" id="{079C85FF-8C72-48CC-8DEA-68D4B5B4FC6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51" name="TextBox 4450">
          <a:extLst>
            <a:ext uri="{FF2B5EF4-FFF2-40B4-BE49-F238E27FC236}">
              <a16:creationId xmlns:a16="http://schemas.microsoft.com/office/drawing/2014/main" id="{6257A405-E637-49D8-BD43-46ED6E1B019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52" name="TextBox 4451">
          <a:extLst>
            <a:ext uri="{FF2B5EF4-FFF2-40B4-BE49-F238E27FC236}">
              <a16:creationId xmlns:a16="http://schemas.microsoft.com/office/drawing/2014/main" id="{5A14196D-678E-4AA8-9A05-48AD7E7E9E1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53" name="TextBox 4452">
          <a:extLst>
            <a:ext uri="{FF2B5EF4-FFF2-40B4-BE49-F238E27FC236}">
              <a16:creationId xmlns:a16="http://schemas.microsoft.com/office/drawing/2014/main" id="{CE40391D-F931-49B2-9FFB-C57A0710505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54" name="TextBox 4453">
          <a:extLst>
            <a:ext uri="{FF2B5EF4-FFF2-40B4-BE49-F238E27FC236}">
              <a16:creationId xmlns:a16="http://schemas.microsoft.com/office/drawing/2014/main" id="{61086ACD-A531-4D2B-BF6E-3ECD854A86D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55" name="TextBox 4454">
          <a:extLst>
            <a:ext uri="{FF2B5EF4-FFF2-40B4-BE49-F238E27FC236}">
              <a16:creationId xmlns:a16="http://schemas.microsoft.com/office/drawing/2014/main" id="{6D1DC338-8818-440C-A601-1C17DBBBDED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56" name="TextBox 4455">
          <a:extLst>
            <a:ext uri="{FF2B5EF4-FFF2-40B4-BE49-F238E27FC236}">
              <a16:creationId xmlns:a16="http://schemas.microsoft.com/office/drawing/2014/main" id="{C4F53C9E-A199-42E8-9257-B8923612502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57" name="TextBox 4456">
          <a:extLst>
            <a:ext uri="{FF2B5EF4-FFF2-40B4-BE49-F238E27FC236}">
              <a16:creationId xmlns:a16="http://schemas.microsoft.com/office/drawing/2014/main" id="{37F4CC1D-CA1B-4653-87F2-33E7A8728DC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58" name="TextBox 4457">
          <a:extLst>
            <a:ext uri="{FF2B5EF4-FFF2-40B4-BE49-F238E27FC236}">
              <a16:creationId xmlns:a16="http://schemas.microsoft.com/office/drawing/2014/main" id="{A3E705F2-F6BD-41A4-ADED-7B9E1C82C99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59" name="TextBox 4458">
          <a:extLst>
            <a:ext uri="{FF2B5EF4-FFF2-40B4-BE49-F238E27FC236}">
              <a16:creationId xmlns:a16="http://schemas.microsoft.com/office/drawing/2014/main" id="{4EC4FA0C-4AF8-45E9-959F-7A9AF02BABB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60" name="TextBox 4459">
          <a:extLst>
            <a:ext uri="{FF2B5EF4-FFF2-40B4-BE49-F238E27FC236}">
              <a16:creationId xmlns:a16="http://schemas.microsoft.com/office/drawing/2014/main" id="{805D4CAA-FF07-478E-9222-8237F62FA79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61" name="TextBox 4460">
          <a:extLst>
            <a:ext uri="{FF2B5EF4-FFF2-40B4-BE49-F238E27FC236}">
              <a16:creationId xmlns:a16="http://schemas.microsoft.com/office/drawing/2014/main" id="{45DAD78D-2CC0-4891-96E8-2A93C1CF242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62" name="TextBox 4461">
          <a:extLst>
            <a:ext uri="{FF2B5EF4-FFF2-40B4-BE49-F238E27FC236}">
              <a16:creationId xmlns:a16="http://schemas.microsoft.com/office/drawing/2014/main" id="{441F4A24-3711-4C84-B361-517A51FE22C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63" name="TextBox 4462">
          <a:extLst>
            <a:ext uri="{FF2B5EF4-FFF2-40B4-BE49-F238E27FC236}">
              <a16:creationId xmlns:a16="http://schemas.microsoft.com/office/drawing/2014/main" id="{26EE68FA-76EE-465F-854D-79E999860AA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64" name="TextBox 4463">
          <a:extLst>
            <a:ext uri="{FF2B5EF4-FFF2-40B4-BE49-F238E27FC236}">
              <a16:creationId xmlns:a16="http://schemas.microsoft.com/office/drawing/2014/main" id="{9B36CAA1-5F84-436B-AB8A-CFE6A9EB91E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65" name="TextBox 4464">
          <a:extLst>
            <a:ext uri="{FF2B5EF4-FFF2-40B4-BE49-F238E27FC236}">
              <a16:creationId xmlns:a16="http://schemas.microsoft.com/office/drawing/2014/main" id="{69FB55AB-1FE9-48FE-864C-7C68FDA1B62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66" name="TextBox 4465">
          <a:extLst>
            <a:ext uri="{FF2B5EF4-FFF2-40B4-BE49-F238E27FC236}">
              <a16:creationId xmlns:a16="http://schemas.microsoft.com/office/drawing/2014/main" id="{E2524D73-445C-4284-ADAE-111B0B92296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67" name="TextBox 4466">
          <a:extLst>
            <a:ext uri="{FF2B5EF4-FFF2-40B4-BE49-F238E27FC236}">
              <a16:creationId xmlns:a16="http://schemas.microsoft.com/office/drawing/2014/main" id="{9A5A97DD-80BD-4F51-AA72-0DA3AF97A38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68" name="TextBox 4467">
          <a:extLst>
            <a:ext uri="{FF2B5EF4-FFF2-40B4-BE49-F238E27FC236}">
              <a16:creationId xmlns:a16="http://schemas.microsoft.com/office/drawing/2014/main" id="{AA467970-938D-4B0E-8403-85EA7057A16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69" name="TextBox 4468">
          <a:extLst>
            <a:ext uri="{FF2B5EF4-FFF2-40B4-BE49-F238E27FC236}">
              <a16:creationId xmlns:a16="http://schemas.microsoft.com/office/drawing/2014/main" id="{440A3C6F-BD61-4C8D-9CE2-3C4B8589EA6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70" name="TextBox 4469">
          <a:extLst>
            <a:ext uri="{FF2B5EF4-FFF2-40B4-BE49-F238E27FC236}">
              <a16:creationId xmlns:a16="http://schemas.microsoft.com/office/drawing/2014/main" id="{39FCBF78-CD52-4A25-94F4-3BC078C01DC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71" name="TextBox 4470">
          <a:extLst>
            <a:ext uri="{FF2B5EF4-FFF2-40B4-BE49-F238E27FC236}">
              <a16:creationId xmlns:a16="http://schemas.microsoft.com/office/drawing/2014/main" id="{7B10ACCB-F424-460F-81CD-4881FB2E1EA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72" name="TextBox 4471">
          <a:extLst>
            <a:ext uri="{FF2B5EF4-FFF2-40B4-BE49-F238E27FC236}">
              <a16:creationId xmlns:a16="http://schemas.microsoft.com/office/drawing/2014/main" id="{E7E96DF8-2A69-43C7-8260-976B81D3AA1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73" name="TextBox 4472">
          <a:extLst>
            <a:ext uri="{FF2B5EF4-FFF2-40B4-BE49-F238E27FC236}">
              <a16:creationId xmlns:a16="http://schemas.microsoft.com/office/drawing/2014/main" id="{5D8F5E24-2411-4DAD-B445-1837E826FC8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74" name="TextBox 4473">
          <a:extLst>
            <a:ext uri="{FF2B5EF4-FFF2-40B4-BE49-F238E27FC236}">
              <a16:creationId xmlns:a16="http://schemas.microsoft.com/office/drawing/2014/main" id="{7F9952BC-B4F1-42A8-92A9-5CC2497150E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75" name="TextBox 4474">
          <a:extLst>
            <a:ext uri="{FF2B5EF4-FFF2-40B4-BE49-F238E27FC236}">
              <a16:creationId xmlns:a16="http://schemas.microsoft.com/office/drawing/2014/main" id="{DEEE67CE-27E2-400B-B0BA-361ECCBB822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76" name="TextBox 4475">
          <a:extLst>
            <a:ext uri="{FF2B5EF4-FFF2-40B4-BE49-F238E27FC236}">
              <a16:creationId xmlns:a16="http://schemas.microsoft.com/office/drawing/2014/main" id="{CB4EACA4-F364-41E2-BEA6-A276A46A837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77" name="TextBox 4476">
          <a:extLst>
            <a:ext uri="{FF2B5EF4-FFF2-40B4-BE49-F238E27FC236}">
              <a16:creationId xmlns:a16="http://schemas.microsoft.com/office/drawing/2014/main" id="{920525CC-980A-4427-AC1A-ECB80E28B64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78" name="TextBox 4477">
          <a:extLst>
            <a:ext uri="{FF2B5EF4-FFF2-40B4-BE49-F238E27FC236}">
              <a16:creationId xmlns:a16="http://schemas.microsoft.com/office/drawing/2014/main" id="{6D9263A1-A059-45F5-BA55-8A47E9902C2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79" name="TextBox 4478">
          <a:extLst>
            <a:ext uri="{FF2B5EF4-FFF2-40B4-BE49-F238E27FC236}">
              <a16:creationId xmlns:a16="http://schemas.microsoft.com/office/drawing/2014/main" id="{0E9CEB6B-A00E-44FC-9AE9-4B7DAE18969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80" name="TextBox 4479">
          <a:extLst>
            <a:ext uri="{FF2B5EF4-FFF2-40B4-BE49-F238E27FC236}">
              <a16:creationId xmlns:a16="http://schemas.microsoft.com/office/drawing/2014/main" id="{51B94D76-ED72-44BE-AC80-2F2278E4638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81" name="TextBox 4480">
          <a:extLst>
            <a:ext uri="{FF2B5EF4-FFF2-40B4-BE49-F238E27FC236}">
              <a16:creationId xmlns:a16="http://schemas.microsoft.com/office/drawing/2014/main" id="{DC2B4DF1-938C-4BF1-B610-3C433BEC687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82" name="TextBox 4481">
          <a:extLst>
            <a:ext uri="{FF2B5EF4-FFF2-40B4-BE49-F238E27FC236}">
              <a16:creationId xmlns:a16="http://schemas.microsoft.com/office/drawing/2014/main" id="{0ECCAC0D-E00E-4B9E-9E92-860A49A083F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83" name="TextBox 4482">
          <a:extLst>
            <a:ext uri="{FF2B5EF4-FFF2-40B4-BE49-F238E27FC236}">
              <a16:creationId xmlns:a16="http://schemas.microsoft.com/office/drawing/2014/main" id="{ACBB6C40-37F3-46A5-85C9-7D247CDCA1B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84" name="TextBox 4483">
          <a:extLst>
            <a:ext uri="{FF2B5EF4-FFF2-40B4-BE49-F238E27FC236}">
              <a16:creationId xmlns:a16="http://schemas.microsoft.com/office/drawing/2014/main" id="{B8FEFC96-4FC2-4D57-B850-BF1B9E64C63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85" name="TextBox 4484">
          <a:extLst>
            <a:ext uri="{FF2B5EF4-FFF2-40B4-BE49-F238E27FC236}">
              <a16:creationId xmlns:a16="http://schemas.microsoft.com/office/drawing/2014/main" id="{E2BF38D0-229F-4C47-A718-1D9CCB13608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86" name="TextBox 4485">
          <a:extLst>
            <a:ext uri="{FF2B5EF4-FFF2-40B4-BE49-F238E27FC236}">
              <a16:creationId xmlns:a16="http://schemas.microsoft.com/office/drawing/2014/main" id="{04ED6072-FD66-432C-B1E1-63E81C5990B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87" name="TextBox 4486">
          <a:extLst>
            <a:ext uri="{FF2B5EF4-FFF2-40B4-BE49-F238E27FC236}">
              <a16:creationId xmlns:a16="http://schemas.microsoft.com/office/drawing/2014/main" id="{2ECF0D65-435A-47B8-A7AF-9ED8DEDB0E4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88" name="TextBox 4487">
          <a:extLst>
            <a:ext uri="{FF2B5EF4-FFF2-40B4-BE49-F238E27FC236}">
              <a16:creationId xmlns:a16="http://schemas.microsoft.com/office/drawing/2014/main" id="{A2ACE63F-2102-4782-A641-8A28D06564A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89" name="TextBox 4488">
          <a:extLst>
            <a:ext uri="{FF2B5EF4-FFF2-40B4-BE49-F238E27FC236}">
              <a16:creationId xmlns:a16="http://schemas.microsoft.com/office/drawing/2014/main" id="{54637D4F-E399-44C1-9081-F78674652E9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90" name="TextBox 4489">
          <a:extLst>
            <a:ext uri="{FF2B5EF4-FFF2-40B4-BE49-F238E27FC236}">
              <a16:creationId xmlns:a16="http://schemas.microsoft.com/office/drawing/2014/main" id="{6C10682D-9E78-4DF1-952F-1B6BBC12F18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91" name="TextBox 4490">
          <a:extLst>
            <a:ext uri="{FF2B5EF4-FFF2-40B4-BE49-F238E27FC236}">
              <a16:creationId xmlns:a16="http://schemas.microsoft.com/office/drawing/2014/main" id="{27444927-5560-4058-9290-85F36F49EE0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92" name="TextBox 4491">
          <a:extLst>
            <a:ext uri="{FF2B5EF4-FFF2-40B4-BE49-F238E27FC236}">
              <a16:creationId xmlns:a16="http://schemas.microsoft.com/office/drawing/2014/main" id="{56D2B35C-D0EC-40FE-99E3-C7A5E8D4274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93" name="TextBox 4492">
          <a:extLst>
            <a:ext uri="{FF2B5EF4-FFF2-40B4-BE49-F238E27FC236}">
              <a16:creationId xmlns:a16="http://schemas.microsoft.com/office/drawing/2014/main" id="{B3BFD079-39B4-4B29-9259-B0B5384695D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94" name="TextBox 4493">
          <a:extLst>
            <a:ext uri="{FF2B5EF4-FFF2-40B4-BE49-F238E27FC236}">
              <a16:creationId xmlns:a16="http://schemas.microsoft.com/office/drawing/2014/main" id="{B057EC56-AA4B-4CC4-92D9-D279298E5D8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95" name="TextBox 4494">
          <a:extLst>
            <a:ext uri="{FF2B5EF4-FFF2-40B4-BE49-F238E27FC236}">
              <a16:creationId xmlns:a16="http://schemas.microsoft.com/office/drawing/2014/main" id="{6690E536-DF57-4EF4-A06B-1061BD6A71A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96" name="TextBox 4495">
          <a:extLst>
            <a:ext uri="{FF2B5EF4-FFF2-40B4-BE49-F238E27FC236}">
              <a16:creationId xmlns:a16="http://schemas.microsoft.com/office/drawing/2014/main" id="{C3EEDBF4-070D-49A3-8CA3-874D7096EEC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97" name="TextBox 4496">
          <a:extLst>
            <a:ext uri="{FF2B5EF4-FFF2-40B4-BE49-F238E27FC236}">
              <a16:creationId xmlns:a16="http://schemas.microsoft.com/office/drawing/2014/main" id="{F5FC84D5-A3CE-47DB-A2BC-7007B2CB1B2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98" name="TextBox 4497">
          <a:extLst>
            <a:ext uri="{FF2B5EF4-FFF2-40B4-BE49-F238E27FC236}">
              <a16:creationId xmlns:a16="http://schemas.microsoft.com/office/drawing/2014/main" id="{9A44582E-A88F-4A0B-BB2D-473C175C5A2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499" name="TextBox 4498">
          <a:extLst>
            <a:ext uri="{FF2B5EF4-FFF2-40B4-BE49-F238E27FC236}">
              <a16:creationId xmlns:a16="http://schemas.microsoft.com/office/drawing/2014/main" id="{CC5090BB-D7EC-4EF0-8280-EE608A2647E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00" name="TextBox 4499">
          <a:extLst>
            <a:ext uri="{FF2B5EF4-FFF2-40B4-BE49-F238E27FC236}">
              <a16:creationId xmlns:a16="http://schemas.microsoft.com/office/drawing/2014/main" id="{AA667A01-B475-493C-8566-D1802ECE70D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01" name="TextBox 4500">
          <a:extLst>
            <a:ext uri="{FF2B5EF4-FFF2-40B4-BE49-F238E27FC236}">
              <a16:creationId xmlns:a16="http://schemas.microsoft.com/office/drawing/2014/main" id="{5E045973-2D11-4C78-95DA-0239E7824AB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02" name="TextBox 4501">
          <a:extLst>
            <a:ext uri="{FF2B5EF4-FFF2-40B4-BE49-F238E27FC236}">
              <a16:creationId xmlns:a16="http://schemas.microsoft.com/office/drawing/2014/main" id="{68E3FC9E-734D-4D2C-8660-98EB1418228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03" name="TextBox 4502">
          <a:extLst>
            <a:ext uri="{FF2B5EF4-FFF2-40B4-BE49-F238E27FC236}">
              <a16:creationId xmlns:a16="http://schemas.microsoft.com/office/drawing/2014/main" id="{53BCFDC6-391E-4E8E-AAFA-F70E32A82A0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04" name="TextBox 4503">
          <a:extLst>
            <a:ext uri="{FF2B5EF4-FFF2-40B4-BE49-F238E27FC236}">
              <a16:creationId xmlns:a16="http://schemas.microsoft.com/office/drawing/2014/main" id="{98CCA9E8-1052-4646-9D49-FD845ED02DE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05" name="TextBox 4504">
          <a:extLst>
            <a:ext uri="{FF2B5EF4-FFF2-40B4-BE49-F238E27FC236}">
              <a16:creationId xmlns:a16="http://schemas.microsoft.com/office/drawing/2014/main" id="{AF0496F5-2BFC-4CAA-A4D1-27E008ABC60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06" name="TextBox 4505">
          <a:extLst>
            <a:ext uri="{FF2B5EF4-FFF2-40B4-BE49-F238E27FC236}">
              <a16:creationId xmlns:a16="http://schemas.microsoft.com/office/drawing/2014/main" id="{303617D3-072C-4A66-96B4-0F67B319B0E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07" name="TextBox 4506">
          <a:extLst>
            <a:ext uri="{FF2B5EF4-FFF2-40B4-BE49-F238E27FC236}">
              <a16:creationId xmlns:a16="http://schemas.microsoft.com/office/drawing/2014/main" id="{4EB5113D-3C65-45D9-AEE0-E95FD40AEDA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08" name="TextBox 4507">
          <a:extLst>
            <a:ext uri="{FF2B5EF4-FFF2-40B4-BE49-F238E27FC236}">
              <a16:creationId xmlns:a16="http://schemas.microsoft.com/office/drawing/2014/main" id="{292513D8-590D-4016-B25C-DF2A7CE92CA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09" name="TextBox 4508">
          <a:extLst>
            <a:ext uri="{FF2B5EF4-FFF2-40B4-BE49-F238E27FC236}">
              <a16:creationId xmlns:a16="http://schemas.microsoft.com/office/drawing/2014/main" id="{9EC53807-EE68-4060-9F17-B1686293F95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10" name="TextBox 4509">
          <a:extLst>
            <a:ext uri="{FF2B5EF4-FFF2-40B4-BE49-F238E27FC236}">
              <a16:creationId xmlns:a16="http://schemas.microsoft.com/office/drawing/2014/main" id="{D95D651C-9E65-4FA5-AA4A-3AE29B718BB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11" name="TextBox 4510">
          <a:extLst>
            <a:ext uri="{FF2B5EF4-FFF2-40B4-BE49-F238E27FC236}">
              <a16:creationId xmlns:a16="http://schemas.microsoft.com/office/drawing/2014/main" id="{4FC64439-B938-470A-B218-364EDB5FE81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12" name="TextBox 4511">
          <a:extLst>
            <a:ext uri="{FF2B5EF4-FFF2-40B4-BE49-F238E27FC236}">
              <a16:creationId xmlns:a16="http://schemas.microsoft.com/office/drawing/2014/main" id="{DBD0486A-D0D8-4324-A3C4-0009980EB59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13" name="TextBox 4512">
          <a:extLst>
            <a:ext uri="{FF2B5EF4-FFF2-40B4-BE49-F238E27FC236}">
              <a16:creationId xmlns:a16="http://schemas.microsoft.com/office/drawing/2014/main" id="{A41B6F4A-07F8-4C02-955D-BD5C89AB321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14" name="TextBox 4513">
          <a:extLst>
            <a:ext uri="{FF2B5EF4-FFF2-40B4-BE49-F238E27FC236}">
              <a16:creationId xmlns:a16="http://schemas.microsoft.com/office/drawing/2014/main" id="{D90E3867-A72B-474B-BEDB-16974BF9B10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15" name="TextBox 4514">
          <a:extLst>
            <a:ext uri="{FF2B5EF4-FFF2-40B4-BE49-F238E27FC236}">
              <a16:creationId xmlns:a16="http://schemas.microsoft.com/office/drawing/2014/main" id="{DB553210-F33D-4B56-ABA3-443AED78E7C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16" name="TextBox 4515">
          <a:extLst>
            <a:ext uri="{FF2B5EF4-FFF2-40B4-BE49-F238E27FC236}">
              <a16:creationId xmlns:a16="http://schemas.microsoft.com/office/drawing/2014/main" id="{D3C7E0DA-624E-48D0-84BC-B0903BEB7CC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17" name="TextBox 4516">
          <a:extLst>
            <a:ext uri="{FF2B5EF4-FFF2-40B4-BE49-F238E27FC236}">
              <a16:creationId xmlns:a16="http://schemas.microsoft.com/office/drawing/2014/main" id="{7B3CA59F-9CEB-4C3C-96D6-EF3D2C24641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18" name="TextBox 4517">
          <a:extLst>
            <a:ext uri="{FF2B5EF4-FFF2-40B4-BE49-F238E27FC236}">
              <a16:creationId xmlns:a16="http://schemas.microsoft.com/office/drawing/2014/main" id="{D3237A01-C2D3-4F95-BB8A-60B328C6C08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19" name="TextBox 4518">
          <a:extLst>
            <a:ext uri="{FF2B5EF4-FFF2-40B4-BE49-F238E27FC236}">
              <a16:creationId xmlns:a16="http://schemas.microsoft.com/office/drawing/2014/main" id="{AE2D8FC7-680C-4703-B5B4-4E166D85651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20" name="TextBox 4519">
          <a:extLst>
            <a:ext uri="{FF2B5EF4-FFF2-40B4-BE49-F238E27FC236}">
              <a16:creationId xmlns:a16="http://schemas.microsoft.com/office/drawing/2014/main" id="{04826FC6-9DF5-4DF3-AB35-1F01D6AF5E5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21" name="TextBox 4520">
          <a:extLst>
            <a:ext uri="{FF2B5EF4-FFF2-40B4-BE49-F238E27FC236}">
              <a16:creationId xmlns:a16="http://schemas.microsoft.com/office/drawing/2014/main" id="{DD89CE8D-ECA3-40B7-9051-48DB674E1AA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22" name="TextBox 4521">
          <a:extLst>
            <a:ext uri="{FF2B5EF4-FFF2-40B4-BE49-F238E27FC236}">
              <a16:creationId xmlns:a16="http://schemas.microsoft.com/office/drawing/2014/main" id="{CFE1B43D-A470-46FD-849D-7A110CE6BBA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23" name="TextBox 4522">
          <a:extLst>
            <a:ext uri="{FF2B5EF4-FFF2-40B4-BE49-F238E27FC236}">
              <a16:creationId xmlns:a16="http://schemas.microsoft.com/office/drawing/2014/main" id="{0A73006C-8B3C-41EA-BD57-3B9B393C667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24" name="TextBox 4523">
          <a:extLst>
            <a:ext uri="{FF2B5EF4-FFF2-40B4-BE49-F238E27FC236}">
              <a16:creationId xmlns:a16="http://schemas.microsoft.com/office/drawing/2014/main" id="{74340EE5-B3F4-4EB1-AB13-78955008E30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25" name="TextBox 4524">
          <a:extLst>
            <a:ext uri="{FF2B5EF4-FFF2-40B4-BE49-F238E27FC236}">
              <a16:creationId xmlns:a16="http://schemas.microsoft.com/office/drawing/2014/main" id="{7520B887-F730-44CF-85D4-732C1ED1FCE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26" name="TextBox 4525">
          <a:extLst>
            <a:ext uri="{FF2B5EF4-FFF2-40B4-BE49-F238E27FC236}">
              <a16:creationId xmlns:a16="http://schemas.microsoft.com/office/drawing/2014/main" id="{B198CDDD-E1F3-4E49-A767-4A8104CF43E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27" name="TextBox 4526">
          <a:extLst>
            <a:ext uri="{FF2B5EF4-FFF2-40B4-BE49-F238E27FC236}">
              <a16:creationId xmlns:a16="http://schemas.microsoft.com/office/drawing/2014/main" id="{E32A7155-D9E3-4306-8FAF-B5F1B91E49D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28" name="TextBox 4527">
          <a:extLst>
            <a:ext uri="{FF2B5EF4-FFF2-40B4-BE49-F238E27FC236}">
              <a16:creationId xmlns:a16="http://schemas.microsoft.com/office/drawing/2014/main" id="{6DB24F69-4B98-4956-A180-54F785054F0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29" name="TextBox 4528">
          <a:extLst>
            <a:ext uri="{FF2B5EF4-FFF2-40B4-BE49-F238E27FC236}">
              <a16:creationId xmlns:a16="http://schemas.microsoft.com/office/drawing/2014/main" id="{98E7F3B7-5089-4BB7-A987-F4FB51BEAAB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30" name="TextBox 4529">
          <a:extLst>
            <a:ext uri="{FF2B5EF4-FFF2-40B4-BE49-F238E27FC236}">
              <a16:creationId xmlns:a16="http://schemas.microsoft.com/office/drawing/2014/main" id="{ED302497-7DD2-4027-911E-B8E4C853804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31" name="TextBox 4530">
          <a:extLst>
            <a:ext uri="{FF2B5EF4-FFF2-40B4-BE49-F238E27FC236}">
              <a16:creationId xmlns:a16="http://schemas.microsoft.com/office/drawing/2014/main" id="{D34323E6-4673-4A51-9AC9-CDD9E8988C9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32" name="TextBox 4531">
          <a:extLst>
            <a:ext uri="{FF2B5EF4-FFF2-40B4-BE49-F238E27FC236}">
              <a16:creationId xmlns:a16="http://schemas.microsoft.com/office/drawing/2014/main" id="{3529D64D-BCF5-4D27-A486-C4F30B6E37E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33" name="TextBox 4532">
          <a:extLst>
            <a:ext uri="{FF2B5EF4-FFF2-40B4-BE49-F238E27FC236}">
              <a16:creationId xmlns:a16="http://schemas.microsoft.com/office/drawing/2014/main" id="{41543ADC-F9EC-48E7-9273-4EB13DE16F6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34" name="TextBox 4533">
          <a:extLst>
            <a:ext uri="{FF2B5EF4-FFF2-40B4-BE49-F238E27FC236}">
              <a16:creationId xmlns:a16="http://schemas.microsoft.com/office/drawing/2014/main" id="{34861950-A812-45A3-B197-69CFBB74A27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35" name="TextBox 4534">
          <a:extLst>
            <a:ext uri="{FF2B5EF4-FFF2-40B4-BE49-F238E27FC236}">
              <a16:creationId xmlns:a16="http://schemas.microsoft.com/office/drawing/2014/main" id="{069CA959-D17B-4310-BBA2-E77E9F5C14A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36" name="TextBox 4535">
          <a:extLst>
            <a:ext uri="{FF2B5EF4-FFF2-40B4-BE49-F238E27FC236}">
              <a16:creationId xmlns:a16="http://schemas.microsoft.com/office/drawing/2014/main" id="{E80A6E90-0DE2-4BF4-A49D-4C3CFA3C190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37" name="TextBox 4536">
          <a:extLst>
            <a:ext uri="{FF2B5EF4-FFF2-40B4-BE49-F238E27FC236}">
              <a16:creationId xmlns:a16="http://schemas.microsoft.com/office/drawing/2014/main" id="{190E8173-8C1B-4DE3-8347-5F4A5536659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38" name="TextBox 4537">
          <a:extLst>
            <a:ext uri="{FF2B5EF4-FFF2-40B4-BE49-F238E27FC236}">
              <a16:creationId xmlns:a16="http://schemas.microsoft.com/office/drawing/2014/main" id="{A8C9FF17-24B4-41E9-9C1B-8D5BBE9715F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39" name="TextBox 4538">
          <a:extLst>
            <a:ext uri="{FF2B5EF4-FFF2-40B4-BE49-F238E27FC236}">
              <a16:creationId xmlns:a16="http://schemas.microsoft.com/office/drawing/2014/main" id="{82FF9089-E9E9-4333-9C7A-4E4EB471064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40" name="TextBox 4539">
          <a:extLst>
            <a:ext uri="{FF2B5EF4-FFF2-40B4-BE49-F238E27FC236}">
              <a16:creationId xmlns:a16="http://schemas.microsoft.com/office/drawing/2014/main" id="{EC991596-77E2-404F-958A-682D6050A60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41" name="TextBox 4540">
          <a:extLst>
            <a:ext uri="{FF2B5EF4-FFF2-40B4-BE49-F238E27FC236}">
              <a16:creationId xmlns:a16="http://schemas.microsoft.com/office/drawing/2014/main" id="{25576B50-ACC3-45E8-8353-73EBBFA40A9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42" name="TextBox 4541">
          <a:extLst>
            <a:ext uri="{FF2B5EF4-FFF2-40B4-BE49-F238E27FC236}">
              <a16:creationId xmlns:a16="http://schemas.microsoft.com/office/drawing/2014/main" id="{87D7AF07-F365-4EA7-BB38-954501780F5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43" name="TextBox 4542">
          <a:extLst>
            <a:ext uri="{FF2B5EF4-FFF2-40B4-BE49-F238E27FC236}">
              <a16:creationId xmlns:a16="http://schemas.microsoft.com/office/drawing/2014/main" id="{1634F2D7-8E8D-49A2-8D1D-F8B008BBD18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44" name="TextBox 4543">
          <a:extLst>
            <a:ext uri="{FF2B5EF4-FFF2-40B4-BE49-F238E27FC236}">
              <a16:creationId xmlns:a16="http://schemas.microsoft.com/office/drawing/2014/main" id="{F65BB738-8A4B-4964-9E95-D307CE2A32E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45" name="TextBox 4544">
          <a:extLst>
            <a:ext uri="{FF2B5EF4-FFF2-40B4-BE49-F238E27FC236}">
              <a16:creationId xmlns:a16="http://schemas.microsoft.com/office/drawing/2014/main" id="{C2260639-7AB6-4DC7-808E-49782E77D78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46" name="TextBox 4545">
          <a:extLst>
            <a:ext uri="{FF2B5EF4-FFF2-40B4-BE49-F238E27FC236}">
              <a16:creationId xmlns:a16="http://schemas.microsoft.com/office/drawing/2014/main" id="{346BC4C3-F05D-478B-85A4-744C30E3678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47" name="TextBox 4546">
          <a:extLst>
            <a:ext uri="{FF2B5EF4-FFF2-40B4-BE49-F238E27FC236}">
              <a16:creationId xmlns:a16="http://schemas.microsoft.com/office/drawing/2014/main" id="{C19AE97E-C69E-4402-93BB-B5011C2757D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48" name="TextBox 4547">
          <a:extLst>
            <a:ext uri="{FF2B5EF4-FFF2-40B4-BE49-F238E27FC236}">
              <a16:creationId xmlns:a16="http://schemas.microsoft.com/office/drawing/2014/main" id="{BE69E7EE-823C-4D75-91A2-79D3626212B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49" name="TextBox 4548">
          <a:extLst>
            <a:ext uri="{FF2B5EF4-FFF2-40B4-BE49-F238E27FC236}">
              <a16:creationId xmlns:a16="http://schemas.microsoft.com/office/drawing/2014/main" id="{90168C9E-9565-4113-9ABA-70436A7B4F4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50" name="TextBox 4549">
          <a:extLst>
            <a:ext uri="{FF2B5EF4-FFF2-40B4-BE49-F238E27FC236}">
              <a16:creationId xmlns:a16="http://schemas.microsoft.com/office/drawing/2014/main" id="{CF55AF4B-A742-4DA8-9ADE-4089D5F40B2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51" name="TextBox 4550">
          <a:extLst>
            <a:ext uri="{FF2B5EF4-FFF2-40B4-BE49-F238E27FC236}">
              <a16:creationId xmlns:a16="http://schemas.microsoft.com/office/drawing/2014/main" id="{12E71F79-5F18-413C-A8FD-4E719E2169C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52" name="TextBox 4551">
          <a:extLst>
            <a:ext uri="{FF2B5EF4-FFF2-40B4-BE49-F238E27FC236}">
              <a16:creationId xmlns:a16="http://schemas.microsoft.com/office/drawing/2014/main" id="{6E830E21-99AB-41FF-9439-1361C1DD722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53" name="TextBox 4552">
          <a:extLst>
            <a:ext uri="{FF2B5EF4-FFF2-40B4-BE49-F238E27FC236}">
              <a16:creationId xmlns:a16="http://schemas.microsoft.com/office/drawing/2014/main" id="{24785450-75A4-433B-8FE9-3D0F7EC9E2B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54" name="TextBox 4553">
          <a:extLst>
            <a:ext uri="{FF2B5EF4-FFF2-40B4-BE49-F238E27FC236}">
              <a16:creationId xmlns:a16="http://schemas.microsoft.com/office/drawing/2014/main" id="{4086E165-7FDA-4C95-A111-81D67DCCA93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55" name="TextBox 4554">
          <a:extLst>
            <a:ext uri="{FF2B5EF4-FFF2-40B4-BE49-F238E27FC236}">
              <a16:creationId xmlns:a16="http://schemas.microsoft.com/office/drawing/2014/main" id="{F67EEA29-C4E9-4C3C-AE36-2F7F89F83EE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56" name="TextBox 4555">
          <a:extLst>
            <a:ext uri="{FF2B5EF4-FFF2-40B4-BE49-F238E27FC236}">
              <a16:creationId xmlns:a16="http://schemas.microsoft.com/office/drawing/2014/main" id="{2E1A9AFE-47F1-4AAA-B7E4-82CC6F86860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57" name="TextBox 4556">
          <a:extLst>
            <a:ext uri="{FF2B5EF4-FFF2-40B4-BE49-F238E27FC236}">
              <a16:creationId xmlns:a16="http://schemas.microsoft.com/office/drawing/2014/main" id="{9859E490-637D-4DBC-9856-49AD45E79A2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58" name="TextBox 4557">
          <a:extLst>
            <a:ext uri="{FF2B5EF4-FFF2-40B4-BE49-F238E27FC236}">
              <a16:creationId xmlns:a16="http://schemas.microsoft.com/office/drawing/2014/main" id="{0961EBB9-77F2-4E66-85BC-F1072AC62B4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59" name="TextBox 4558">
          <a:extLst>
            <a:ext uri="{FF2B5EF4-FFF2-40B4-BE49-F238E27FC236}">
              <a16:creationId xmlns:a16="http://schemas.microsoft.com/office/drawing/2014/main" id="{283EEAF9-C612-4F77-83C9-B3F4D9B1B85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60" name="TextBox 4559">
          <a:extLst>
            <a:ext uri="{FF2B5EF4-FFF2-40B4-BE49-F238E27FC236}">
              <a16:creationId xmlns:a16="http://schemas.microsoft.com/office/drawing/2014/main" id="{22B472AB-CC48-4414-BF94-05E05107C97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61" name="TextBox 4560">
          <a:extLst>
            <a:ext uri="{FF2B5EF4-FFF2-40B4-BE49-F238E27FC236}">
              <a16:creationId xmlns:a16="http://schemas.microsoft.com/office/drawing/2014/main" id="{9FCC2671-B28D-4A10-A4EB-53DDA61EFC0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62" name="TextBox 4561">
          <a:extLst>
            <a:ext uri="{FF2B5EF4-FFF2-40B4-BE49-F238E27FC236}">
              <a16:creationId xmlns:a16="http://schemas.microsoft.com/office/drawing/2014/main" id="{FCAF5930-FE86-4A53-B90F-14AEABE5E61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63" name="TextBox 4562">
          <a:extLst>
            <a:ext uri="{FF2B5EF4-FFF2-40B4-BE49-F238E27FC236}">
              <a16:creationId xmlns:a16="http://schemas.microsoft.com/office/drawing/2014/main" id="{0671017B-4775-43A8-A1C6-D8BA49C3FFA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64" name="TextBox 4563">
          <a:extLst>
            <a:ext uri="{FF2B5EF4-FFF2-40B4-BE49-F238E27FC236}">
              <a16:creationId xmlns:a16="http://schemas.microsoft.com/office/drawing/2014/main" id="{8BBD6071-1AC0-4ADD-92F4-39929E29757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65" name="TextBox 4564">
          <a:extLst>
            <a:ext uri="{FF2B5EF4-FFF2-40B4-BE49-F238E27FC236}">
              <a16:creationId xmlns:a16="http://schemas.microsoft.com/office/drawing/2014/main" id="{58EC51B8-059C-4265-AE66-7E5532C9D4E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66" name="TextBox 4565">
          <a:extLst>
            <a:ext uri="{FF2B5EF4-FFF2-40B4-BE49-F238E27FC236}">
              <a16:creationId xmlns:a16="http://schemas.microsoft.com/office/drawing/2014/main" id="{9FF5FA7A-F25D-42CA-801D-6250DFF7583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67" name="TextBox 4566">
          <a:extLst>
            <a:ext uri="{FF2B5EF4-FFF2-40B4-BE49-F238E27FC236}">
              <a16:creationId xmlns:a16="http://schemas.microsoft.com/office/drawing/2014/main" id="{58584F07-8A12-43A7-A7AF-0F4BB32BA24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68" name="TextBox 4567">
          <a:extLst>
            <a:ext uri="{FF2B5EF4-FFF2-40B4-BE49-F238E27FC236}">
              <a16:creationId xmlns:a16="http://schemas.microsoft.com/office/drawing/2014/main" id="{67446C4D-D654-4DA9-B66B-EE1ED0BD5C3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69" name="TextBox 4568">
          <a:extLst>
            <a:ext uri="{FF2B5EF4-FFF2-40B4-BE49-F238E27FC236}">
              <a16:creationId xmlns:a16="http://schemas.microsoft.com/office/drawing/2014/main" id="{EB6A26AC-E71B-4882-A36C-DD54D0C5771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70" name="TextBox 4569">
          <a:extLst>
            <a:ext uri="{FF2B5EF4-FFF2-40B4-BE49-F238E27FC236}">
              <a16:creationId xmlns:a16="http://schemas.microsoft.com/office/drawing/2014/main" id="{5FFBCD2D-8DA4-4480-ACAA-DA2156BD853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71" name="TextBox 4570">
          <a:extLst>
            <a:ext uri="{FF2B5EF4-FFF2-40B4-BE49-F238E27FC236}">
              <a16:creationId xmlns:a16="http://schemas.microsoft.com/office/drawing/2014/main" id="{50E35D6E-3081-444E-80C4-E52D6585416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72" name="TextBox 4571">
          <a:extLst>
            <a:ext uri="{FF2B5EF4-FFF2-40B4-BE49-F238E27FC236}">
              <a16:creationId xmlns:a16="http://schemas.microsoft.com/office/drawing/2014/main" id="{B730E5CB-151C-44A6-A33B-A8A67454AA3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73" name="TextBox 4572">
          <a:extLst>
            <a:ext uri="{FF2B5EF4-FFF2-40B4-BE49-F238E27FC236}">
              <a16:creationId xmlns:a16="http://schemas.microsoft.com/office/drawing/2014/main" id="{73B96899-EB72-4BDF-B38B-D03EDB7CEFE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74" name="TextBox 4573">
          <a:extLst>
            <a:ext uri="{FF2B5EF4-FFF2-40B4-BE49-F238E27FC236}">
              <a16:creationId xmlns:a16="http://schemas.microsoft.com/office/drawing/2014/main" id="{52BED0CE-5DF8-421E-9C09-759B4063F19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75" name="TextBox 4574">
          <a:extLst>
            <a:ext uri="{FF2B5EF4-FFF2-40B4-BE49-F238E27FC236}">
              <a16:creationId xmlns:a16="http://schemas.microsoft.com/office/drawing/2014/main" id="{0AB9BB52-AEC6-42CE-9894-A6417B657F1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76" name="TextBox 4575">
          <a:extLst>
            <a:ext uri="{FF2B5EF4-FFF2-40B4-BE49-F238E27FC236}">
              <a16:creationId xmlns:a16="http://schemas.microsoft.com/office/drawing/2014/main" id="{9FC30612-BE05-4F21-8A1C-CBBE66CAB56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77" name="TextBox 4576">
          <a:extLst>
            <a:ext uri="{FF2B5EF4-FFF2-40B4-BE49-F238E27FC236}">
              <a16:creationId xmlns:a16="http://schemas.microsoft.com/office/drawing/2014/main" id="{0F16F873-55CE-436F-8004-6B3C04C4B42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78" name="TextBox 4577">
          <a:extLst>
            <a:ext uri="{FF2B5EF4-FFF2-40B4-BE49-F238E27FC236}">
              <a16:creationId xmlns:a16="http://schemas.microsoft.com/office/drawing/2014/main" id="{C879CE13-01DC-4B8D-95D0-1D464BAC01A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79" name="TextBox 4578">
          <a:extLst>
            <a:ext uri="{FF2B5EF4-FFF2-40B4-BE49-F238E27FC236}">
              <a16:creationId xmlns:a16="http://schemas.microsoft.com/office/drawing/2014/main" id="{07E078C8-F460-4FAB-903A-FAD4171231F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80" name="TextBox 4579">
          <a:extLst>
            <a:ext uri="{FF2B5EF4-FFF2-40B4-BE49-F238E27FC236}">
              <a16:creationId xmlns:a16="http://schemas.microsoft.com/office/drawing/2014/main" id="{80CA37B3-7875-4549-A88E-61910C5D42B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81" name="TextBox 4580">
          <a:extLst>
            <a:ext uri="{FF2B5EF4-FFF2-40B4-BE49-F238E27FC236}">
              <a16:creationId xmlns:a16="http://schemas.microsoft.com/office/drawing/2014/main" id="{B4D05DFF-FB0A-4F39-9966-7AD64653BB4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82" name="TextBox 4581">
          <a:extLst>
            <a:ext uri="{FF2B5EF4-FFF2-40B4-BE49-F238E27FC236}">
              <a16:creationId xmlns:a16="http://schemas.microsoft.com/office/drawing/2014/main" id="{9A451D7D-FB57-4BA3-A20A-6DE0835DB1D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83" name="TextBox 4582">
          <a:extLst>
            <a:ext uri="{FF2B5EF4-FFF2-40B4-BE49-F238E27FC236}">
              <a16:creationId xmlns:a16="http://schemas.microsoft.com/office/drawing/2014/main" id="{576B3ACB-07A3-449C-93FE-E445090BDB2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84" name="TextBox 4583">
          <a:extLst>
            <a:ext uri="{FF2B5EF4-FFF2-40B4-BE49-F238E27FC236}">
              <a16:creationId xmlns:a16="http://schemas.microsoft.com/office/drawing/2014/main" id="{3F994AC4-869E-49E1-ACF5-DCC9F63A027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85" name="TextBox 4584">
          <a:extLst>
            <a:ext uri="{FF2B5EF4-FFF2-40B4-BE49-F238E27FC236}">
              <a16:creationId xmlns:a16="http://schemas.microsoft.com/office/drawing/2014/main" id="{61CD929F-5E97-4D7E-93EC-3ADA0E1B98F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86" name="TextBox 4585">
          <a:extLst>
            <a:ext uri="{FF2B5EF4-FFF2-40B4-BE49-F238E27FC236}">
              <a16:creationId xmlns:a16="http://schemas.microsoft.com/office/drawing/2014/main" id="{C5296659-433A-4AC2-95BB-5484479C7A1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87" name="TextBox 4586">
          <a:extLst>
            <a:ext uri="{FF2B5EF4-FFF2-40B4-BE49-F238E27FC236}">
              <a16:creationId xmlns:a16="http://schemas.microsoft.com/office/drawing/2014/main" id="{DF6D53CC-CB35-491D-9C93-4CE11084BC9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88" name="TextBox 4587">
          <a:extLst>
            <a:ext uri="{FF2B5EF4-FFF2-40B4-BE49-F238E27FC236}">
              <a16:creationId xmlns:a16="http://schemas.microsoft.com/office/drawing/2014/main" id="{9071E3E3-8EEF-464B-BFEF-BD60A776133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89" name="TextBox 4588">
          <a:extLst>
            <a:ext uri="{FF2B5EF4-FFF2-40B4-BE49-F238E27FC236}">
              <a16:creationId xmlns:a16="http://schemas.microsoft.com/office/drawing/2014/main" id="{9E810081-635A-4A6B-B732-0CBEE9D0940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90" name="TextBox 4589">
          <a:extLst>
            <a:ext uri="{FF2B5EF4-FFF2-40B4-BE49-F238E27FC236}">
              <a16:creationId xmlns:a16="http://schemas.microsoft.com/office/drawing/2014/main" id="{2C2791DC-0932-4700-B8E2-307313CD67D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91" name="TextBox 4590">
          <a:extLst>
            <a:ext uri="{FF2B5EF4-FFF2-40B4-BE49-F238E27FC236}">
              <a16:creationId xmlns:a16="http://schemas.microsoft.com/office/drawing/2014/main" id="{78048C54-178E-4259-B1F5-BFEF5C6E39A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92" name="TextBox 4591">
          <a:extLst>
            <a:ext uri="{FF2B5EF4-FFF2-40B4-BE49-F238E27FC236}">
              <a16:creationId xmlns:a16="http://schemas.microsoft.com/office/drawing/2014/main" id="{A40DE8EA-BE9F-4322-94EB-83121722DAA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93" name="TextBox 4592">
          <a:extLst>
            <a:ext uri="{FF2B5EF4-FFF2-40B4-BE49-F238E27FC236}">
              <a16:creationId xmlns:a16="http://schemas.microsoft.com/office/drawing/2014/main" id="{E0B31F0C-032B-4E71-A64C-3097C920C0C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94" name="TextBox 4593">
          <a:extLst>
            <a:ext uri="{FF2B5EF4-FFF2-40B4-BE49-F238E27FC236}">
              <a16:creationId xmlns:a16="http://schemas.microsoft.com/office/drawing/2014/main" id="{73C99B68-A504-4AA7-A888-1F549ABDA50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95" name="TextBox 4594">
          <a:extLst>
            <a:ext uri="{FF2B5EF4-FFF2-40B4-BE49-F238E27FC236}">
              <a16:creationId xmlns:a16="http://schemas.microsoft.com/office/drawing/2014/main" id="{8B5F2A67-D27A-4077-850A-C8356779119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96" name="TextBox 4595">
          <a:extLst>
            <a:ext uri="{FF2B5EF4-FFF2-40B4-BE49-F238E27FC236}">
              <a16:creationId xmlns:a16="http://schemas.microsoft.com/office/drawing/2014/main" id="{3823C3F6-DA06-4055-B9C9-257D30BB0BC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97" name="TextBox 4596">
          <a:extLst>
            <a:ext uri="{FF2B5EF4-FFF2-40B4-BE49-F238E27FC236}">
              <a16:creationId xmlns:a16="http://schemas.microsoft.com/office/drawing/2014/main" id="{76BA8C12-952A-48AB-9D28-93C9851F728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98" name="TextBox 4597">
          <a:extLst>
            <a:ext uri="{FF2B5EF4-FFF2-40B4-BE49-F238E27FC236}">
              <a16:creationId xmlns:a16="http://schemas.microsoft.com/office/drawing/2014/main" id="{D0421164-5AC7-4AFA-8B95-6976D073170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599" name="TextBox 4598">
          <a:extLst>
            <a:ext uri="{FF2B5EF4-FFF2-40B4-BE49-F238E27FC236}">
              <a16:creationId xmlns:a16="http://schemas.microsoft.com/office/drawing/2014/main" id="{9169C5F1-2F9A-450C-A0C9-67F90C63E74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00" name="TextBox 4599">
          <a:extLst>
            <a:ext uri="{FF2B5EF4-FFF2-40B4-BE49-F238E27FC236}">
              <a16:creationId xmlns:a16="http://schemas.microsoft.com/office/drawing/2014/main" id="{EE2467B5-9521-4B80-AD0A-AAB029CB741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01" name="TextBox 4600">
          <a:extLst>
            <a:ext uri="{FF2B5EF4-FFF2-40B4-BE49-F238E27FC236}">
              <a16:creationId xmlns:a16="http://schemas.microsoft.com/office/drawing/2014/main" id="{02E04788-D117-412A-AFA0-4DEB60CF688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02" name="TextBox 4601">
          <a:extLst>
            <a:ext uri="{FF2B5EF4-FFF2-40B4-BE49-F238E27FC236}">
              <a16:creationId xmlns:a16="http://schemas.microsoft.com/office/drawing/2014/main" id="{A44E081A-AE7F-4EBA-BC1C-C50F9A35301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03" name="TextBox 4602">
          <a:extLst>
            <a:ext uri="{FF2B5EF4-FFF2-40B4-BE49-F238E27FC236}">
              <a16:creationId xmlns:a16="http://schemas.microsoft.com/office/drawing/2014/main" id="{310F641E-2BF8-4BA9-AEAF-7E797AD8696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04" name="TextBox 4603">
          <a:extLst>
            <a:ext uri="{FF2B5EF4-FFF2-40B4-BE49-F238E27FC236}">
              <a16:creationId xmlns:a16="http://schemas.microsoft.com/office/drawing/2014/main" id="{E7D5660C-66B4-49E7-B230-FDB0D865E9F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05" name="TextBox 4604">
          <a:extLst>
            <a:ext uri="{FF2B5EF4-FFF2-40B4-BE49-F238E27FC236}">
              <a16:creationId xmlns:a16="http://schemas.microsoft.com/office/drawing/2014/main" id="{8A72B9D3-C340-432C-A760-2DBCDA5B57E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06" name="TextBox 4605">
          <a:extLst>
            <a:ext uri="{FF2B5EF4-FFF2-40B4-BE49-F238E27FC236}">
              <a16:creationId xmlns:a16="http://schemas.microsoft.com/office/drawing/2014/main" id="{9DBFD8AB-943B-417A-8830-39F87188699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07" name="TextBox 4606">
          <a:extLst>
            <a:ext uri="{FF2B5EF4-FFF2-40B4-BE49-F238E27FC236}">
              <a16:creationId xmlns:a16="http://schemas.microsoft.com/office/drawing/2014/main" id="{936C2D70-2CC1-4286-AF24-28251CBDB4E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08" name="TextBox 4607">
          <a:extLst>
            <a:ext uri="{FF2B5EF4-FFF2-40B4-BE49-F238E27FC236}">
              <a16:creationId xmlns:a16="http://schemas.microsoft.com/office/drawing/2014/main" id="{DE0B38EC-3DE9-458D-99B1-C4FA2CF40E2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09" name="TextBox 4608">
          <a:extLst>
            <a:ext uri="{FF2B5EF4-FFF2-40B4-BE49-F238E27FC236}">
              <a16:creationId xmlns:a16="http://schemas.microsoft.com/office/drawing/2014/main" id="{37BB9824-9958-4806-B7CD-63E16F24142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10" name="TextBox 4609">
          <a:extLst>
            <a:ext uri="{FF2B5EF4-FFF2-40B4-BE49-F238E27FC236}">
              <a16:creationId xmlns:a16="http://schemas.microsoft.com/office/drawing/2014/main" id="{13DC673C-DD4B-47F7-A9F8-8603076E527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11" name="TextBox 4610">
          <a:extLst>
            <a:ext uri="{FF2B5EF4-FFF2-40B4-BE49-F238E27FC236}">
              <a16:creationId xmlns:a16="http://schemas.microsoft.com/office/drawing/2014/main" id="{9450A880-24D0-42CB-B645-F1E786AB882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12" name="TextBox 4611">
          <a:extLst>
            <a:ext uri="{FF2B5EF4-FFF2-40B4-BE49-F238E27FC236}">
              <a16:creationId xmlns:a16="http://schemas.microsoft.com/office/drawing/2014/main" id="{E8B57A51-67E6-42AA-9B94-419AB11B743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13" name="TextBox 4612">
          <a:extLst>
            <a:ext uri="{FF2B5EF4-FFF2-40B4-BE49-F238E27FC236}">
              <a16:creationId xmlns:a16="http://schemas.microsoft.com/office/drawing/2014/main" id="{4FA22BED-36B6-4232-BC8E-1920FDEFE72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14" name="TextBox 4613">
          <a:extLst>
            <a:ext uri="{FF2B5EF4-FFF2-40B4-BE49-F238E27FC236}">
              <a16:creationId xmlns:a16="http://schemas.microsoft.com/office/drawing/2014/main" id="{773D94F8-AF66-411C-B8F3-7D6CE00CB51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15" name="TextBox 4614">
          <a:extLst>
            <a:ext uri="{FF2B5EF4-FFF2-40B4-BE49-F238E27FC236}">
              <a16:creationId xmlns:a16="http://schemas.microsoft.com/office/drawing/2014/main" id="{85686D1F-30DA-4885-A9B2-A1BD77A7439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16" name="TextBox 4615">
          <a:extLst>
            <a:ext uri="{FF2B5EF4-FFF2-40B4-BE49-F238E27FC236}">
              <a16:creationId xmlns:a16="http://schemas.microsoft.com/office/drawing/2014/main" id="{6A4109F7-07BD-4936-AFD4-629D7A5E4BF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17" name="TextBox 4616">
          <a:extLst>
            <a:ext uri="{FF2B5EF4-FFF2-40B4-BE49-F238E27FC236}">
              <a16:creationId xmlns:a16="http://schemas.microsoft.com/office/drawing/2014/main" id="{9009A645-41D7-44E0-9D86-4988F8C8559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18" name="TextBox 4617">
          <a:extLst>
            <a:ext uri="{FF2B5EF4-FFF2-40B4-BE49-F238E27FC236}">
              <a16:creationId xmlns:a16="http://schemas.microsoft.com/office/drawing/2014/main" id="{A21DC4B0-B8D0-4CC9-B39A-1C7544EAD75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19" name="TextBox 4618">
          <a:extLst>
            <a:ext uri="{FF2B5EF4-FFF2-40B4-BE49-F238E27FC236}">
              <a16:creationId xmlns:a16="http://schemas.microsoft.com/office/drawing/2014/main" id="{0C2B8D1A-BF63-4D08-885D-FEEFA0F9BD9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20" name="TextBox 4619">
          <a:extLst>
            <a:ext uri="{FF2B5EF4-FFF2-40B4-BE49-F238E27FC236}">
              <a16:creationId xmlns:a16="http://schemas.microsoft.com/office/drawing/2014/main" id="{8BA3334C-52C4-4C3B-8044-57ACD73D828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21" name="TextBox 4620">
          <a:extLst>
            <a:ext uri="{FF2B5EF4-FFF2-40B4-BE49-F238E27FC236}">
              <a16:creationId xmlns:a16="http://schemas.microsoft.com/office/drawing/2014/main" id="{6B6F05E0-12B7-44FE-B8BA-B5C9BAD2877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22" name="TextBox 4621">
          <a:extLst>
            <a:ext uri="{FF2B5EF4-FFF2-40B4-BE49-F238E27FC236}">
              <a16:creationId xmlns:a16="http://schemas.microsoft.com/office/drawing/2014/main" id="{73C7ECD1-1658-497A-8D3F-06F9CBA7DA6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23" name="TextBox 4622">
          <a:extLst>
            <a:ext uri="{FF2B5EF4-FFF2-40B4-BE49-F238E27FC236}">
              <a16:creationId xmlns:a16="http://schemas.microsoft.com/office/drawing/2014/main" id="{392880CC-BF5E-4771-8514-70B5B794921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24" name="TextBox 4623">
          <a:extLst>
            <a:ext uri="{FF2B5EF4-FFF2-40B4-BE49-F238E27FC236}">
              <a16:creationId xmlns:a16="http://schemas.microsoft.com/office/drawing/2014/main" id="{9535A4FA-0CA5-477A-8ADC-1DB32DF6FD1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25" name="TextBox 4624">
          <a:extLst>
            <a:ext uri="{FF2B5EF4-FFF2-40B4-BE49-F238E27FC236}">
              <a16:creationId xmlns:a16="http://schemas.microsoft.com/office/drawing/2014/main" id="{4B49F462-2F8A-45D2-B649-500916F7F95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26" name="TextBox 4625">
          <a:extLst>
            <a:ext uri="{FF2B5EF4-FFF2-40B4-BE49-F238E27FC236}">
              <a16:creationId xmlns:a16="http://schemas.microsoft.com/office/drawing/2014/main" id="{C618A145-ABAD-413F-AF7C-670C9B7D563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27" name="TextBox 4626">
          <a:extLst>
            <a:ext uri="{FF2B5EF4-FFF2-40B4-BE49-F238E27FC236}">
              <a16:creationId xmlns:a16="http://schemas.microsoft.com/office/drawing/2014/main" id="{84BDB801-83C8-4E12-B756-4B2D7B8452A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28" name="TextBox 4627">
          <a:extLst>
            <a:ext uri="{FF2B5EF4-FFF2-40B4-BE49-F238E27FC236}">
              <a16:creationId xmlns:a16="http://schemas.microsoft.com/office/drawing/2014/main" id="{BE5B94C3-C661-475C-A17F-1F22262894F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29" name="TextBox 4628">
          <a:extLst>
            <a:ext uri="{FF2B5EF4-FFF2-40B4-BE49-F238E27FC236}">
              <a16:creationId xmlns:a16="http://schemas.microsoft.com/office/drawing/2014/main" id="{6271AC3A-8D81-4423-8CCE-098A983DDBB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30" name="TextBox 4629">
          <a:extLst>
            <a:ext uri="{FF2B5EF4-FFF2-40B4-BE49-F238E27FC236}">
              <a16:creationId xmlns:a16="http://schemas.microsoft.com/office/drawing/2014/main" id="{DA7A3885-6B3B-4581-81BF-F613B47BEAB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31" name="TextBox 4630">
          <a:extLst>
            <a:ext uri="{FF2B5EF4-FFF2-40B4-BE49-F238E27FC236}">
              <a16:creationId xmlns:a16="http://schemas.microsoft.com/office/drawing/2014/main" id="{E1B005FB-40CD-4483-A009-239ECD3911B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32" name="TextBox 4631">
          <a:extLst>
            <a:ext uri="{FF2B5EF4-FFF2-40B4-BE49-F238E27FC236}">
              <a16:creationId xmlns:a16="http://schemas.microsoft.com/office/drawing/2014/main" id="{C96B6374-2CE0-43EE-B9CC-8B6E901B16D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33" name="TextBox 4632">
          <a:extLst>
            <a:ext uri="{FF2B5EF4-FFF2-40B4-BE49-F238E27FC236}">
              <a16:creationId xmlns:a16="http://schemas.microsoft.com/office/drawing/2014/main" id="{7FCC4AC2-5B66-4FB8-8772-0DAFB7C033F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34" name="TextBox 4633">
          <a:extLst>
            <a:ext uri="{FF2B5EF4-FFF2-40B4-BE49-F238E27FC236}">
              <a16:creationId xmlns:a16="http://schemas.microsoft.com/office/drawing/2014/main" id="{70005B0E-EFA0-4323-A5BD-E70BE843D7B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35" name="TextBox 4634">
          <a:extLst>
            <a:ext uri="{FF2B5EF4-FFF2-40B4-BE49-F238E27FC236}">
              <a16:creationId xmlns:a16="http://schemas.microsoft.com/office/drawing/2014/main" id="{4F6C54DA-50A4-4D53-BBE2-A4579105757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36" name="TextBox 4635">
          <a:extLst>
            <a:ext uri="{FF2B5EF4-FFF2-40B4-BE49-F238E27FC236}">
              <a16:creationId xmlns:a16="http://schemas.microsoft.com/office/drawing/2014/main" id="{9A35E9AF-CC6F-4542-987E-99F8CFA9E7D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37" name="TextBox 4636">
          <a:extLst>
            <a:ext uri="{FF2B5EF4-FFF2-40B4-BE49-F238E27FC236}">
              <a16:creationId xmlns:a16="http://schemas.microsoft.com/office/drawing/2014/main" id="{5686F05D-3200-4749-A1C6-9B386E68F3E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38" name="TextBox 4637">
          <a:extLst>
            <a:ext uri="{FF2B5EF4-FFF2-40B4-BE49-F238E27FC236}">
              <a16:creationId xmlns:a16="http://schemas.microsoft.com/office/drawing/2014/main" id="{AFF22A26-866B-468C-936D-3198B84F539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39" name="TextBox 4638">
          <a:extLst>
            <a:ext uri="{FF2B5EF4-FFF2-40B4-BE49-F238E27FC236}">
              <a16:creationId xmlns:a16="http://schemas.microsoft.com/office/drawing/2014/main" id="{8B689A2D-70CA-4831-AFE8-995D76A3227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40" name="TextBox 4639">
          <a:extLst>
            <a:ext uri="{FF2B5EF4-FFF2-40B4-BE49-F238E27FC236}">
              <a16:creationId xmlns:a16="http://schemas.microsoft.com/office/drawing/2014/main" id="{7502515B-815B-47CC-A923-11904489077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41" name="TextBox 4640">
          <a:extLst>
            <a:ext uri="{FF2B5EF4-FFF2-40B4-BE49-F238E27FC236}">
              <a16:creationId xmlns:a16="http://schemas.microsoft.com/office/drawing/2014/main" id="{21C8C294-3CEA-4709-9E57-BF0860B00C8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42" name="TextBox 4641">
          <a:extLst>
            <a:ext uri="{FF2B5EF4-FFF2-40B4-BE49-F238E27FC236}">
              <a16:creationId xmlns:a16="http://schemas.microsoft.com/office/drawing/2014/main" id="{6552D4F8-7E1A-4DDC-B6A9-470161C0553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43" name="TextBox 4642">
          <a:extLst>
            <a:ext uri="{FF2B5EF4-FFF2-40B4-BE49-F238E27FC236}">
              <a16:creationId xmlns:a16="http://schemas.microsoft.com/office/drawing/2014/main" id="{16ABBF03-2786-430A-9C20-2091EA620C7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44" name="TextBox 4643">
          <a:extLst>
            <a:ext uri="{FF2B5EF4-FFF2-40B4-BE49-F238E27FC236}">
              <a16:creationId xmlns:a16="http://schemas.microsoft.com/office/drawing/2014/main" id="{42828B07-F442-4B61-B254-1E1F899E00F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45" name="TextBox 4644">
          <a:extLst>
            <a:ext uri="{FF2B5EF4-FFF2-40B4-BE49-F238E27FC236}">
              <a16:creationId xmlns:a16="http://schemas.microsoft.com/office/drawing/2014/main" id="{39607006-1A80-44DA-B360-C28C00A8FFC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46" name="TextBox 4645">
          <a:extLst>
            <a:ext uri="{FF2B5EF4-FFF2-40B4-BE49-F238E27FC236}">
              <a16:creationId xmlns:a16="http://schemas.microsoft.com/office/drawing/2014/main" id="{4A516D72-E609-4DFF-9470-E49DB8ACCAC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47" name="TextBox 4646">
          <a:extLst>
            <a:ext uri="{FF2B5EF4-FFF2-40B4-BE49-F238E27FC236}">
              <a16:creationId xmlns:a16="http://schemas.microsoft.com/office/drawing/2014/main" id="{DBE866AA-63D9-41AC-B50D-B2E0460462C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48" name="TextBox 4647">
          <a:extLst>
            <a:ext uri="{FF2B5EF4-FFF2-40B4-BE49-F238E27FC236}">
              <a16:creationId xmlns:a16="http://schemas.microsoft.com/office/drawing/2014/main" id="{CAB38814-BFCA-43D5-9E14-D57A600A0CD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49" name="TextBox 4648">
          <a:extLst>
            <a:ext uri="{FF2B5EF4-FFF2-40B4-BE49-F238E27FC236}">
              <a16:creationId xmlns:a16="http://schemas.microsoft.com/office/drawing/2014/main" id="{4156CD96-B3F6-4238-BD12-F72B8AFFD0A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50" name="TextBox 4649">
          <a:extLst>
            <a:ext uri="{FF2B5EF4-FFF2-40B4-BE49-F238E27FC236}">
              <a16:creationId xmlns:a16="http://schemas.microsoft.com/office/drawing/2014/main" id="{ED9F95E0-8407-45C5-9F44-314EEF0E5C2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51" name="TextBox 4650">
          <a:extLst>
            <a:ext uri="{FF2B5EF4-FFF2-40B4-BE49-F238E27FC236}">
              <a16:creationId xmlns:a16="http://schemas.microsoft.com/office/drawing/2014/main" id="{35F92D13-49BE-41DF-91E9-92E605C521C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52" name="TextBox 4651">
          <a:extLst>
            <a:ext uri="{FF2B5EF4-FFF2-40B4-BE49-F238E27FC236}">
              <a16:creationId xmlns:a16="http://schemas.microsoft.com/office/drawing/2014/main" id="{BF7812C8-2DFC-4681-A57B-407F62473E9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53" name="TextBox 4652">
          <a:extLst>
            <a:ext uri="{FF2B5EF4-FFF2-40B4-BE49-F238E27FC236}">
              <a16:creationId xmlns:a16="http://schemas.microsoft.com/office/drawing/2014/main" id="{1E12A0D7-FC3B-46AB-A8B8-34ED8F5E089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54" name="TextBox 4653">
          <a:extLst>
            <a:ext uri="{FF2B5EF4-FFF2-40B4-BE49-F238E27FC236}">
              <a16:creationId xmlns:a16="http://schemas.microsoft.com/office/drawing/2014/main" id="{A468F8CC-0305-406D-87BE-55C7703DAE9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55" name="TextBox 4654">
          <a:extLst>
            <a:ext uri="{FF2B5EF4-FFF2-40B4-BE49-F238E27FC236}">
              <a16:creationId xmlns:a16="http://schemas.microsoft.com/office/drawing/2014/main" id="{64E0B45B-86A1-4FB1-AAEB-2D1F0BAE665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56" name="TextBox 4655">
          <a:extLst>
            <a:ext uri="{FF2B5EF4-FFF2-40B4-BE49-F238E27FC236}">
              <a16:creationId xmlns:a16="http://schemas.microsoft.com/office/drawing/2014/main" id="{65D923BB-AB82-4A8B-A020-393FEA8B7D3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57" name="TextBox 4656">
          <a:extLst>
            <a:ext uri="{FF2B5EF4-FFF2-40B4-BE49-F238E27FC236}">
              <a16:creationId xmlns:a16="http://schemas.microsoft.com/office/drawing/2014/main" id="{CDC8E3FE-174B-4276-A8D0-C83114615B7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58" name="TextBox 4657">
          <a:extLst>
            <a:ext uri="{FF2B5EF4-FFF2-40B4-BE49-F238E27FC236}">
              <a16:creationId xmlns:a16="http://schemas.microsoft.com/office/drawing/2014/main" id="{074EB10F-4E68-467A-B27B-92FE915323F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59" name="TextBox 4658">
          <a:extLst>
            <a:ext uri="{FF2B5EF4-FFF2-40B4-BE49-F238E27FC236}">
              <a16:creationId xmlns:a16="http://schemas.microsoft.com/office/drawing/2014/main" id="{B2B58E33-90BE-4E40-B5C7-34DC8C4C9A1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60" name="TextBox 4659">
          <a:extLst>
            <a:ext uri="{FF2B5EF4-FFF2-40B4-BE49-F238E27FC236}">
              <a16:creationId xmlns:a16="http://schemas.microsoft.com/office/drawing/2014/main" id="{BCC7C81F-80EA-42D8-8591-78D508A160C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61" name="TextBox 4660">
          <a:extLst>
            <a:ext uri="{FF2B5EF4-FFF2-40B4-BE49-F238E27FC236}">
              <a16:creationId xmlns:a16="http://schemas.microsoft.com/office/drawing/2014/main" id="{1FD521D4-B8B8-4B81-BC1D-1A187A57936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62" name="TextBox 4661">
          <a:extLst>
            <a:ext uri="{FF2B5EF4-FFF2-40B4-BE49-F238E27FC236}">
              <a16:creationId xmlns:a16="http://schemas.microsoft.com/office/drawing/2014/main" id="{F4D3502E-1987-411E-B7AF-54670275C8F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63" name="TextBox 4662">
          <a:extLst>
            <a:ext uri="{FF2B5EF4-FFF2-40B4-BE49-F238E27FC236}">
              <a16:creationId xmlns:a16="http://schemas.microsoft.com/office/drawing/2014/main" id="{24094903-076F-4699-BC62-945233A79B0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64" name="TextBox 4663">
          <a:extLst>
            <a:ext uri="{FF2B5EF4-FFF2-40B4-BE49-F238E27FC236}">
              <a16:creationId xmlns:a16="http://schemas.microsoft.com/office/drawing/2014/main" id="{BFF52193-1183-45B5-ADC5-43899B7ED34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65" name="TextBox 4664">
          <a:extLst>
            <a:ext uri="{FF2B5EF4-FFF2-40B4-BE49-F238E27FC236}">
              <a16:creationId xmlns:a16="http://schemas.microsoft.com/office/drawing/2014/main" id="{7F5BF399-2D6F-429A-B8FC-1DF7257A417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66" name="TextBox 4665">
          <a:extLst>
            <a:ext uri="{FF2B5EF4-FFF2-40B4-BE49-F238E27FC236}">
              <a16:creationId xmlns:a16="http://schemas.microsoft.com/office/drawing/2014/main" id="{277A12E2-65D1-4DF9-90C1-2A957358DF2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67" name="TextBox 4666">
          <a:extLst>
            <a:ext uri="{FF2B5EF4-FFF2-40B4-BE49-F238E27FC236}">
              <a16:creationId xmlns:a16="http://schemas.microsoft.com/office/drawing/2014/main" id="{B3E3E4AD-7115-4ECD-B58F-21986CAEDD6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68" name="TextBox 4667">
          <a:extLst>
            <a:ext uri="{FF2B5EF4-FFF2-40B4-BE49-F238E27FC236}">
              <a16:creationId xmlns:a16="http://schemas.microsoft.com/office/drawing/2014/main" id="{FB729B56-C984-40B1-A362-A5AE1B8733C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69" name="TextBox 4668">
          <a:extLst>
            <a:ext uri="{FF2B5EF4-FFF2-40B4-BE49-F238E27FC236}">
              <a16:creationId xmlns:a16="http://schemas.microsoft.com/office/drawing/2014/main" id="{25566842-F87E-4EB9-ADE3-2CAA0E310AD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70" name="TextBox 4669">
          <a:extLst>
            <a:ext uri="{FF2B5EF4-FFF2-40B4-BE49-F238E27FC236}">
              <a16:creationId xmlns:a16="http://schemas.microsoft.com/office/drawing/2014/main" id="{FF3B239A-2A30-40C2-A2E8-8BC0509BE4E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71" name="TextBox 4670">
          <a:extLst>
            <a:ext uri="{FF2B5EF4-FFF2-40B4-BE49-F238E27FC236}">
              <a16:creationId xmlns:a16="http://schemas.microsoft.com/office/drawing/2014/main" id="{47363286-AD6F-4AEB-8D4B-41F0240D182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72" name="TextBox 4671">
          <a:extLst>
            <a:ext uri="{FF2B5EF4-FFF2-40B4-BE49-F238E27FC236}">
              <a16:creationId xmlns:a16="http://schemas.microsoft.com/office/drawing/2014/main" id="{6926AF58-8C46-4A2D-8767-DE7AFAA42E3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73" name="TextBox 4672">
          <a:extLst>
            <a:ext uri="{FF2B5EF4-FFF2-40B4-BE49-F238E27FC236}">
              <a16:creationId xmlns:a16="http://schemas.microsoft.com/office/drawing/2014/main" id="{16449F25-BB1F-4131-A157-DD02504E25D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74" name="TextBox 4673">
          <a:extLst>
            <a:ext uri="{FF2B5EF4-FFF2-40B4-BE49-F238E27FC236}">
              <a16:creationId xmlns:a16="http://schemas.microsoft.com/office/drawing/2014/main" id="{B3DC46A0-BAA7-4C5C-9AAB-F2569EA852F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75" name="TextBox 4674">
          <a:extLst>
            <a:ext uri="{FF2B5EF4-FFF2-40B4-BE49-F238E27FC236}">
              <a16:creationId xmlns:a16="http://schemas.microsoft.com/office/drawing/2014/main" id="{BF7728F2-08B0-4AA7-8723-67312D6703E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76" name="TextBox 4675">
          <a:extLst>
            <a:ext uri="{FF2B5EF4-FFF2-40B4-BE49-F238E27FC236}">
              <a16:creationId xmlns:a16="http://schemas.microsoft.com/office/drawing/2014/main" id="{D49AB9F9-4741-41B1-8F8B-33913DA54FA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77" name="TextBox 4676">
          <a:extLst>
            <a:ext uri="{FF2B5EF4-FFF2-40B4-BE49-F238E27FC236}">
              <a16:creationId xmlns:a16="http://schemas.microsoft.com/office/drawing/2014/main" id="{E99F5F6B-A8FA-48EA-A57D-55542339996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78" name="TextBox 4677">
          <a:extLst>
            <a:ext uri="{FF2B5EF4-FFF2-40B4-BE49-F238E27FC236}">
              <a16:creationId xmlns:a16="http://schemas.microsoft.com/office/drawing/2014/main" id="{4B088299-F36D-4B02-B499-8FBE3F2D277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79" name="TextBox 4678">
          <a:extLst>
            <a:ext uri="{FF2B5EF4-FFF2-40B4-BE49-F238E27FC236}">
              <a16:creationId xmlns:a16="http://schemas.microsoft.com/office/drawing/2014/main" id="{2EBFE679-5AFF-4E43-833F-ECEB2FAA99A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80" name="TextBox 4679">
          <a:extLst>
            <a:ext uri="{FF2B5EF4-FFF2-40B4-BE49-F238E27FC236}">
              <a16:creationId xmlns:a16="http://schemas.microsoft.com/office/drawing/2014/main" id="{67571F3F-7255-435F-860D-4F9457FDEE2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81" name="TextBox 4680">
          <a:extLst>
            <a:ext uri="{FF2B5EF4-FFF2-40B4-BE49-F238E27FC236}">
              <a16:creationId xmlns:a16="http://schemas.microsoft.com/office/drawing/2014/main" id="{6FC2AE00-4A0B-43B5-B184-1F28E2487E2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82" name="TextBox 4681">
          <a:extLst>
            <a:ext uri="{FF2B5EF4-FFF2-40B4-BE49-F238E27FC236}">
              <a16:creationId xmlns:a16="http://schemas.microsoft.com/office/drawing/2014/main" id="{A3C3CF54-F0CD-43ED-BD6C-22125B0FCA7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83" name="TextBox 4682">
          <a:extLst>
            <a:ext uri="{FF2B5EF4-FFF2-40B4-BE49-F238E27FC236}">
              <a16:creationId xmlns:a16="http://schemas.microsoft.com/office/drawing/2014/main" id="{0081CC13-6056-4C7E-A01C-CAE38807DAA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84" name="TextBox 4683">
          <a:extLst>
            <a:ext uri="{FF2B5EF4-FFF2-40B4-BE49-F238E27FC236}">
              <a16:creationId xmlns:a16="http://schemas.microsoft.com/office/drawing/2014/main" id="{703C0B2A-E5CF-4E91-9685-A58CD1E1286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85" name="TextBox 4684">
          <a:extLst>
            <a:ext uri="{FF2B5EF4-FFF2-40B4-BE49-F238E27FC236}">
              <a16:creationId xmlns:a16="http://schemas.microsoft.com/office/drawing/2014/main" id="{FD25C3DE-F24F-47F8-B8C1-14CCB36E27A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86" name="TextBox 4685">
          <a:extLst>
            <a:ext uri="{FF2B5EF4-FFF2-40B4-BE49-F238E27FC236}">
              <a16:creationId xmlns:a16="http://schemas.microsoft.com/office/drawing/2014/main" id="{6AB33C22-66B3-4730-980A-24AA68A920E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87" name="TextBox 4686">
          <a:extLst>
            <a:ext uri="{FF2B5EF4-FFF2-40B4-BE49-F238E27FC236}">
              <a16:creationId xmlns:a16="http://schemas.microsoft.com/office/drawing/2014/main" id="{317E74D1-EB9C-48EE-B2B5-7366E25CC0B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88" name="TextBox 4687">
          <a:extLst>
            <a:ext uri="{FF2B5EF4-FFF2-40B4-BE49-F238E27FC236}">
              <a16:creationId xmlns:a16="http://schemas.microsoft.com/office/drawing/2014/main" id="{1F65F3A9-951F-4BFD-BEA3-9751F43485C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89" name="TextBox 4688">
          <a:extLst>
            <a:ext uri="{FF2B5EF4-FFF2-40B4-BE49-F238E27FC236}">
              <a16:creationId xmlns:a16="http://schemas.microsoft.com/office/drawing/2014/main" id="{01D525F0-F430-4E6C-804C-6DF568EE624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90" name="TextBox 4689">
          <a:extLst>
            <a:ext uri="{FF2B5EF4-FFF2-40B4-BE49-F238E27FC236}">
              <a16:creationId xmlns:a16="http://schemas.microsoft.com/office/drawing/2014/main" id="{56786FED-4B29-44B8-982F-1323FEE341D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91" name="TextBox 4690">
          <a:extLst>
            <a:ext uri="{FF2B5EF4-FFF2-40B4-BE49-F238E27FC236}">
              <a16:creationId xmlns:a16="http://schemas.microsoft.com/office/drawing/2014/main" id="{C1EF815E-49E3-466F-B8AA-45A7831AC3A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92" name="TextBox 4691">
          <a:extLst>
            <a:ext uri="{FF2B5EF4-FFF2-40B4-BE49-F238E27FC236}">
              <a16:creationId xmlns:a16="http://schemas.microsoft.com/office/drawing/2014/main" id="{44876D15-151D-4CAC-A99A-C919F7B1E11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93" name="TextBox 4692">
          <a:extLst>
            <a:ext uri="{FF2B5EF4-FFF2-40B4-BE49-F238E27FC236}">
              <a16:creationId xmlns:a16="http://schemas.microsoft.com/office/drawing/2014/main" id="{17A83A4D-AEAD-481C-8B9F-383EF94CB8E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94" name="TextBox 4693">
          <a:extLst>
            <a:ext uri="{FF2B5EF4-FFF2-40B4-BE49-F238E27FC236}">
              <a16:creationId xmlns:a16="http://schemas.microsoft.com/office/drawing/2014/main" id="{C6FF0A7F-38E8-4F2A-B8A9-ABBD1312214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95" name="TextBox 4694">
          <a:extLst>
            <a:ext uri="{FF2B5EF4-FFF2-40B4-BE49-F238E27FC236}">
              <a16:creationId xmlns:a16="http://schemas.microsoft.com/office/drawing/2014/main" id="{F1691A8B-30B4-45BB-9CF6-B46CB766A11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96" name="TextBox 4695">
          <a:extLst>
            <a:ext uri="{FF2B5EF4-FFF2-40B4-BE49-F238E27FC236}">
              <a16:creationId xmlns:a16="http://schemas.microsoft.com/office/drawing/2014/main" id="{35FEA726-61AB-468B-9E78-FA1610BA7BD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97" name="TextBox 4696">
          <a:extLst>
            <a:ext uri="{FF2B5EF4-FFF2-40B4-BE49-F238E27FC236}">
              <a16:creationId xmlns:a16="http://schemas.microsoft.com/office/drawing/2014/main" id="{5994B4AE-52D3-46BC-A4D8-324710E7926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98" name="TextBox 4697">
          <a:extLst>
            <a:ext uri="{FF2B5EF4-FFF2-40B4-BE49-F238E27FC236}">
              <a16:creationId xmlns:a16="http://schemas.microsoft.com/office/drawing/2014/main" id="{047410D5-51FA-44BF-8069-8826F4A3241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699" name="TextBox 4698">
          <a:extLst>
            <a:ext uri="{FF2B5EF4-FFF2-40B4-BE49-F238E27FC236}">
              <a16:creationId xmlns:a16="http://schemas.microsoft.com/office/drawing/2014/main" id="{AD79EB11-27D0-42DF-86A3-7C799C7116A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00" name="TextBox 4699">
          <a:extLst>
            <a:ext uri="{FF2B5EF4-FFF2-40B4-BE49-F238E27FC236}">
              <a16:creationId xmlns:a16="http://schemas.microsoft.com/office/drawing/2014/main" id="{92D7ADE4-7902-45EB-9A45-1028BE9A7B8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01" name="TextBox 4700">
          <a:extLst>
            <a:ext uri="{FF2B5EF4-FFF2-40B4-BE49-F238E27FC236}">
              <a16:creationId xmlns:a16="http://schemas.microsoft.com/office/drawing/2014/main" id="{3123C5CB-014B-4473-8CDC-5E637CD7474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02" name="TextBox 4701">
          <a:extLst>
            <a:ext uri="{FF2B5EF4-FFF2-40B4-BE49-F238E27FC236}">
              <a16:creationId xmlns:a16="http://schemas.microsoft.com/office/drawing/2014/main" id="{B35B378C-BAE9-4CEC-80B5-AA5B820EB0F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03" name="TextBox 4702">
          <a:extLst>
            <a:ext uri="{FF2B5EF4-FFF2-40B4-BE49-F238E27FC236}">
              <a16:creationId xmlns:a16="http://schemas.microsoft.com/office/drawing/2014/main" id="{3EE3D1B5-EAA4-4C67-9F1F-7E81E0A72AE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04" name="TextBox 4703">
          <a:extLst>
            <a:ext uri="{FF2B5EF4-FFF2-40B4-BE49-F238E27FC236}">
              <a16:creationId xmlns:a16="http://schemas.microsoft.com/office/drawing/2014/main" id="{276A0315-90CA-4819-9715-596C36C45E8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05" name="TextBox 4704">
          <a:extLst>
            <a:ext uri="{FF2B5EF4-FFF2-40B4-BE49-F238E27FC236}">
              <a16:creationId xmlns:a16="http://schemas.microsoft.com/office/drawing/2014/main" id="{057EBA93-05BD-4E1E-A006-F523ACC97CA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06" name="TextBox 4705">
          <a:extLst>
            <a:ext uri="{FF2B5EF4-FFF2-40B4-BE49-F238E27FC236}">
              <a16:creationId xmlns:a16="http://schemas.microsoft.com/office/drawing/2014/main" id="{FE997044-6AA0-424E-B4C8-0EE8E88C53E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07" name="TextBox 4706">
          <a:extLst>
            <a:ext uri="{FF2B5EF4-FFF2-40B4-BE49-F238E27FC236}">
              <a16:creationId xmlns:a16="http://schemas.microsoft.com/office/drawing/2014/main" id="{254E44B9-BC63-42B4-99AC-9586E0A4DF7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08" name="TextBox 4707">
          <a:extLst>
            <a:ext uri="{FF2B5EF4-FFF2-40B4-BE49-F238E27FC236}">
              <a16:creationId xmlns:a16="http://schemas.microsoft.com/office/drawing/2014/main" id="{8021F309-DCFB-4D6B-B461-7007DECFA27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09" name="TextBox 4708">
          <a:extLst>
            <a:ext uri="{FF2B5EF4-FFF2-40B4-BE49-F238E27FC236}">
              <a16:creationId xmlns:a16="http://schemas.microsoft.com/office/drawing/2014/main" id="{954D6D59-7C2F-410E-8FCC-5AB44FA1738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10" name="TextBox 4709">
          <a:extLst>
            <a:ext uri="{FF2B5EF4-FFF2-40B4-BE49-F238E27FC236}">
              <a16:creationId xmlns:a16="http://schemas.microsoft.com/office/drawing/2014/main" id="{431688CD-C545-40E0-8DDC-7A1072F99F4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11" name="TextBox 4710">
          <a:extLst>
            <a:ext uri="{FF2B5EF4-FFF2-40B4-BE49-F238E27FC236}">
              <a16:creationId xmlns:a16="http://schemas.microsoft.com/office/drawing/2014/main" id="{8940BDF0-DBAF-458F-9396-D0D12ABCFD4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12" name="TextBox 4711">
          <a:extLst>
            <a:ext uri="{FF2B5EF4-FFF2-40B4-BE49-F238E27FC236}">
              <a16:creationId xmlns:a16="http://schemas.microsoft.com/office/drawing/2014/main" id="{D1E8EFD0-23EF-4141-8CAA-2E390C8F037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13" name="TextBox 4712">
          <a:extLst>
            <a:ext uri="{FF2B5EF4-FFF2-40B4-BE49-F238E27FC236}">
              <a16:creationId xmlns:a16="http://schemas.microsoft.com/office/drawing/2014/main" id="{BEA6150E-DA10-4159-B0B7-B082B8339FA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14" name="TextBox 4713">
          <a:extLst>
            <a:ext uri="{FF2B5EF4-FFF2-40B4-BE49-F238E27FC236}">
              <a16:creationId xmlns:a16="http://schemas.microsoft.com/office/drawing/2014/main" id="{DB6081AD-BDEE-454E-BAC5-5F437E5BFB4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15" name="TextBox 4714">
          <a:extLst>
            <a:ext uri="{FF2B5EF4-FFF2-40B4-BE49-F238E27FC236}">
              <a16:creationId xmlns:a16="http://schemas.microsoft.com/office/drawing/2014/main" id="{6916036F-1EA9-4D18-AB5D-C3CAE37A79E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16" name="TextBox 4715">
          <a:extLst>
            <a:ext uri="{FF2B5EF4-FFF2-40B4-BE49-F238E27FC236}">
              <a16:creationId xmlns:a16="http://schemas.microsoft.com/office/drawing/2014/main" id="{5F5053B3-663F-4B61-A04F-D20F3EC5214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17" name="TextBox 4716">
          <a:extLst>
            <a:ext uri="{FF2B5EF4-FFF2-40B4-BE49-F238E27FC236}">
              <a16:creationId xmlns:a16="http://schemas.microsoft.com/office/drawing/2014/main" id="{51AF59A6-0E96-4469-B876-01D62F9FAED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18" name="TextBox 4717">
          <a:extLst>
            <a:ext uri="{FF2B5EF4-FFF2-40B4-BE49-F238E27FC236}">
              <a16:creationId xmlns:a16="http://schemas.microsoft.com/office/drawing/2014/main" id="{D06C2226-BD81-4728-B6A1-B37FF7E0A44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19" name="TextBox 4718">
          <a:extLst>
            <a:ext uri="{FF2B5EF4-FFF2-40B4-BE49-F238E27FC236}">
              <a16:creationId xmlns:a16="http://schemas.microsoft.com/office/drawing/2014/main" id="{F5C6EAB0-19F7-4742-82DD-3BE3A20CD7C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20" name="TextBox 4719">
          <a:extLst>
            <a:ext uri="{FF2B5EF4-FFF2-40B4-BE49-F238E27FC236}">
              <a16:creationId xmlns:a16="http://schemas.microsoft.com/office/drawing/2014/main" id="{8DCC5D13-D625-4D6B-9B2E-DC41AB18A5A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21" name="TextBox 4720">
          <a:extLst>
            <a:ext uri="{FF2B5EF4-FFF2-40B4-BE49-F238E27FC236}">
              <a16:creationId xmlns:a16="http://schemas.microsoft.com/office/drawing/2014/main" id="{4A5618BC-7473-45A0-89B2-212469D24A6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22" name="TextBox 4721">
          <a:extLst>
            <a:ext uri="{FF2B5EF4-FFF2-40B4-BE49-F238E27FC236}">
              <a16:creationId xmlns:a16="http://schemas.microsoft.com/office/drawing/2014/main" id="{D4D91D8C-4280-4397-9BFF-1B5DF94FAED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23" name="TextBox 4722">
          <a:extLst>
            <a:ext uri="{FF2B5EF4-FFF2-40B4-BE49-F238E27FC236}">
              <a16:creationId xmlns:a16="http://schemas.microsoft.com/office/drawing/2014/main" id="{0AA36D4D-480B-4868-B989-2BA839542B8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24" name="TextBox 4723">
          <a:extLst>
            <a:ext uri="{FF2B5EF4-FFF2-40B4-BE49-F238E27FC236}">
              <a16:creationId xmlns:a16="http://schemas.microsoft.com/office/drawing/2014/main" id="{561D8449-36A1-4CB7-9473-5408508F7C4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25" name="TextBox 4724">
          <a:extLst>
            <a:ext uri="{FF2B5EF4-FFF2-40B4-BE49-F238E27FC236}">
              <a16:creationId xmlns:a16="http://schemas.microsoft.com/office/drawing/2014/main" id="{11A17B7F-80A2-4E9B-A798-13CDEC486AA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26" name="TextBox 4725">
          <a:extLst>
            <a:ext uri="{FF2B5EF4-FFF2-40B4-BE49-F238E27FC236}">
              <a16:creationId xmlns:a16="http://schemas.microsoft.com/office/drawing/2014/main" id="{391EDB59-0DF6-47C4-A5F9-88AF0E546EB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27" name="TextBox 4726">
          <a:extLst>
            <a:ext uri="{FF2B5EF4-FFF2-40B4-BE49-F238E27FC236}">
              <a16:creationId xmlns:a16="http://schemas.microsoft.com/office/drawing/2014/main" id="{FD2AA15D-7B8C-48A7-9655-808463A6383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28" name="TextBox 4727">
          <a:extLst>
            <a:ext uri="{FF2B5EF4-FFF2-40B4-BE49-F238E27FC236}">
              <a16:creationId xmlns:a16="http://schemas.microsoft.com/office/drawing/2014/main" id="{5019801D-B309-4AF7-BB15-93293B76905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29" name="TextBox 4728">
          <a:extLst>
            <a:ext uri="{FF2B5EF4-FFF2-40B4-BE49-F238E27FC236}">
              <a16:creationId xmlns:a16="http://schemas.microsoft.com/office/drawing/2014/main" id="{F1BDBBC2-0474-41F3-8D1D-369EE8E0A82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30" name="TextBox 4729">
          <a:extLst>
            <a:ext uri="{FF2B5EF4-FFF2-40B4-BE49-F238E27FC236}">
              <a16:creationId xmlns:a16="http://schemas.microsoft.com/office/drawing/2014/main" id="{226B3505-1B77-490B-A6C8-7C339990036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31" name="TextBox 4730">
          <a:extLst>
            <a:ext uri="{FF2B5EF4-FFF2-40B4-BE49-F238E27FC236}">
              <a16:creationId xmlns:a16="http://schemas.microsoft.com/office/drawing/2014/main" id="{AC032717-CD36-4D25-92BB-47FC51DCA17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32" name="TextBox 4731">
          <a:extLst>
            <a:ext uri="{FF2B5EF4-FFF2-40B4-BE49-F238E27FC236}">
              <a16:creationId xmlns:a16="http://schemas.microsoft.com/office/drawing/2014/main" id="{819F4B31-863B-4E49-BFB5-9EAE1360E15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33" name="TextBox 4732">
          <a:extLst>
            <a:ext uri="{FF2B5EF4-FFF2-40B4-BE49-F238E27FC236}">
              <a16:creationId xmlns:a16="http://schemas.microsoft.com/office/drawing/2014/main" id="{357307A9-EAF1-4AAD-8B59-1D5629B9A03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34" name="TextBox 4733">
          <a:extLst>
            <a:ext uri="{FF2B5EF4-FFF2-40B4-BE49-F238E27FC236}">
              <a16:creationId xmlns:a16="http://schemas.microsoft.com/office/drawing/2014/main" id="{06FC079E-0F25-4D70-9270-542C7D75C41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35" name="TextBox 4734">
          <a:extLst>
            <a:ext uri="{FF2B5EF4-FFF2-40B4-BE49-F238E27FC236}">
              <a16:creationId xmlns:a16="http://schemas.microsoft.com/office/drawing/2014/main" id="{B15FF5A1-23FE-469C-99E7-593BF46FBC0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36" name="TextBox 4735">
          <a:extLst>
            <a:ext uri="{FF2B5EF4-FFF2-40B4-BE49-F238E27FC236}">
              <a16:creationId xmlns:a16="http://schemas.microsoft.com/office/drawing/2014/main" id="{CDED19BC-D22A-4124-9DF9-C4C1134EE20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37" name="TextBox 4736">
          <a:extLst>
            <a:ext uri="{FF2B5EF4-FFF2-40B4-BE49-F238E27FC236}">
              <a16:creationId xmlns:a16="http://schemas.microsoft.com/office/drawing/2014/main" id="{79095CE0-1882-4E3F-90A5-4A3AC1CCBBD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38" name="TextBox 4737">
          <a:extLst>
            <a:ext uri="{FF2B5EF4-FFF2-40B4-BE49-F238E27FC236}">
              <a16:creationId xmlns:a16="http://schemas.microsoft.com/office/drawing/2014/main" id="{7F964EA8-1E5B-422B-8A82-6631751E0A9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39" name="TextBox 4738">
          <a:extLst>
            <a:ext uri="{FF2B5EF4-FFF2-40B4-BE49-F238E27FC236}">
              <a16:creationId xmlns:a16="http://schemas.microsoft.com/office/drawing/2014/main" id="{F30E8614-1DE8-4BEA-B2A7-A46824110F8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40" name="TextBox 4739">
          <a:extLst>
            <a:ext uri="{FF2B5EF4-FFF2-40B4-BE49-F238E27FC236}">
              <a16:creationId xmlns:a16="http://schemas.microsoft.com/office/drawing/2014/main" id="{4055712D-1319-4983-9530-4975092AF67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41" name="TextBox 4740">
          <a:extLst>
            <a:ext uri="{FF2B5EF4-FFF2-40B4-BE49-F238E27FC236}">
              <a16:creationId xmlns:a16="http://schemas.microsoft.com/office/drawing/2014/main" id="{FE5E2F6D-B4C2-44AC-9AC6-870B9A7819A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42" name="TextBox 4741">
          <a:extLst>
            <a:ext uri="{FF2B5EF4-FFF2-40B4-BE49-F238E27FC236}">
              <a16:creationId xmlns:a16="http://schemas.microsoft.com/office/drawing/2014/main" id="{D2FFAFF9-AC89-44EA-907F-532732BAC7D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43" name="TextBox 4742">
          <a:extLst>
            <a:ext uri="{FF2B5EF4-FFF2-40B4-BE49-F238E27FC236}">
              <a16:creationId xmlns:a16="http://schemas.microsoft.com/office/drawing/2014/main" id="{50DDCDCB-D446-4ECD-AD90-856FB554A44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44" name="TextBox 4743">
          <a:extLst>
            <a:ext uri="{FF2B5EF4-FFF2-40B4-BE49-F238E27FC236}">
              <a16:creationId xmlns:a16="http://schemas.microsoft.com/office/drawing/2014/main" id="{703D3AB6-CF7F-4AD6-8874-A2C5354529F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45" name="TextBox 4744">
          <a:extLst>
            <a:ext uri="{FF2B5EF4-FFF2-40B4-BE49-F238E27FC236}">
              <a16:creationId xmlns:a16="http://schemas.microsoft.com/office/drawing/2014/main" id="{3B7ED24F-FD27-45A6-AD08-439BD3B2E53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46" name="TextBox 4745">
          <a:extLst>
            <a:ext uri="{FF2B5EF4-FFF2-40B4-BE49-F238E27FC236}">
              <a16:creationId xmlns:a16="http://schemas.microsoft.com/office/drawing/2014/main" id="{606D8FA7-21E7-45B3-BFE6-5C91297FDBD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47" name="TextBox 4746">
          <a:extLst>
            <a:ext uri="{FF2B5EF4-FFF2-40B4-BE49-F238E27FC236}">
              <a16:creationId xmlns:a16="http://schemas.microsoft.com/office/drawing/2014/main" id="{321A3124-67F9-4089-A425-86B739C3D7E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48" name="TextBox 4747">
          <a:extLst>
            <a:ext uri="{FF2B5EF4-FFF2-40B4-BE49-F238E27FC236}">
              <a16:creationId xmlns:a16="http://schemas.microsoft.com/office/drawing/2014/main" id="{0BD4E88D-C44B-41CD-96AA-48DFE85CF4E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49" name="TextBox 4748">
          <a:extLst>
            <a:ext uri="{FF2B5EF4-FFF2-40B4-BE49-F238E27FC236}">
              <a16:creationId xmlns:a16="http://schemas.microsoft.com/office/drawing/2014/main" id="{8D9B7F04-49F5-4803-B917-A60F7704CB8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50" name="TextBox 4749">
          <a:extLst>
            <a:ext uri="{FF2B5EF4-FFF2-40B4-BE49-F238E27FC236}">
              <a16:creationId xmlns:a16="http://schemas.microsoft.com/office/drawing/2014/main" id="{E116AE2F-4DCF-406B-9A0D-E1A4AA1CF97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51" name="TextBox 4750">
          <a:extLst>
            <a:ext uri="{FF2B5EF4-FFF2-40B4-BE49-F238E27FC236}">
              <a16:creationId xmlns:a16="http://schemas.microsoft.com/office/drawing/2014/main" id="{B35B3C64-41AA-4E35-A7D2-7728B042400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52" name="TextBox 4751">
          <a:extLst>
            <a:ext uri="{FF2B5EF4-FFF2-40B4-BE49-F238E27FC236}">
              <a16:creationId xmlns:a16="http://schemas.microsoft.com/office/drawing/2014/main" id="{AAA3E0B9-487A-415E-AB00-5BAFD192DA7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53" name="TextBox 4752">
          <a:extLst>
            <a:ext uri="{FF2B5EF4-FFF2-40B4-BE49-F238E27FC236}">
              <a16:creationId xmlns:a16="http://schemas.microsoft.com/office/drawing/2014/main" id="{863DC231-DC4F-44E8-BA57-03B65A6134F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54" name="TextBox 4753">
          <a:extLst>
            <a:ext uri="{FF2B5EF4-FFF2-40B4-BE49-F238E27FC236}">
              <a16:creationId xmlns:a16="http://schemas.microsoft.com/office/drawing/2014/main" id="{BA8149B6-4047-4864-99C5-18B1CC977E4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55" name="TextBox 4754">
          <a:extLst>
            <a:ext uri="{FF2B5EF4-FFF2-40B4-BE49-F238E27FC236}">
              <a16:creationId xmlns:a16="http://schemas.microsoft.com/office/drawing/2014/main" id="{1E344888-A124-4A9F-906C-08A152AF3EA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56" name="TextBox 4755">
          <a:extLst>
            <a:ext uri="{FF2B5EF4-FFF2-40B4-BE49-F238E27FC236}">
              <a16:creationId xmlns:a16="http://schemas.microsoft.com/office/drawing/2014/main" id="{1C4CCD29-923A-4363-8698-DA40843DA5B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57" name="TextBox 4756">
          <a:extLst>
            <a:ext uri="{FF2B5EF4-FFF2-40B4-BE49-F238E27FC236}">
              <a16:creationId xmlns:a16="http://schemas.microsoft.com/office/drawing/2014/main" id="{38656123-8D69-408C-B96C-434EC2163E7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58" name="TextBox 4757">
          <a:extLst>
            <a:ext uri="{FF2B5EF4-FFF2-40B4-BE49-F238E27FC236}">
              <a16:creationId xmlns:a16="http://schemas.microsoft.com/office/drawing/2014/main" id="{6CD4E366-1231-4F9C-BA2A-91E53BB7FF5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59" name="TextBox 4758">
          <a:extLst>
            <a:ext uri="{FF2B5EF4-FFF2-40B4-BE49-F238E27FC236}">
              <a16:creationId xmlns:a16="http://schemas.microsoft.com/office/drawing/2014/main" id="{A5D77257-895D-4984-9426-E2BB52AAB68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60" name="TextBox 4759">
          <a:extLst>
            <a:ext uri="{FF2B5EF4-FFF2-40B4-BE49-F238E27FC236}">
              <a16:creationId xmlns:a16="http://schemas.microsoft.com/office/drawing/2014/main" id="{992C127D-5947-4D5A-A1B0-DB0BC242929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61" name="TextBox 4760">
          <a:extLst>
            <a:ext uri="{FF2B5EF4-FFF2-40B4-BE49-F238E27FC236}">
              <a16:creationId xmlns:a16="http://schemas.microsoft.com/office/drawing/2014/main" id="{8B0C524D-E39A-4241-8467-F7EDEF57F60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62" name="TextBox 4761">
          <a:extLst>
            <a:ext uri="{FF2B5EF4-FFF2-40B4-BE49-F238E27FC236}">
              <a16:creationId xmlns:a16="http://schemas.microsoft.com/office/drawing/2014/main" id="{8CAC7196-689D-4780-B669-879A5A4A798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63" name="TextBox 4762">
          <a:extLst>
            <a:ext uri="{FF2B5EF4-FFF2-40B4-BE49-F238E27FC236}">
              <a16:creationId xmlns:a16="http://schemas.microsoft.com/office/drawing/2014/main" id="{C63090F7-B71A-4BFA-8533-CECE3292FE7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64" name="TextBox 4763">
          <a:extLst>
            <a:ext uri="{FF2B5EF4-FFF2-40B4-BE49-F238E27FC236}">
              <a16:creationId xmlns:a16="http://schemas.microsoft.com/office/drawing/2014/main" id="{258AF713-6E1C-4619-B701-8EC7E574234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65" name="TextBox 4764">
          <a:extLst>
            <a:ext uri="{FF2B5EF4-FFF2-40B4-BE49-F238E27FC236}">
              <a16:creationId xmlns:a16="http://schemas.microsoft.com/office/drawing/2014/main" id="{56A4E804-715B-4DE5-BD0B-C3576BFBB1E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66" name="TextBox 4765">
          <a:extLst>
            <a:ext uri="{FF2B5EF4-FFF2-40B4-BE49-F238E27FC236}">
              <a16:creationId xmlns:a16="http://schemas.microsoft.com/office/drawing/2014/main" id="{28F38230-D3E5-4E5E-8969-297DB354EF8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67" name="TextBox 4766">
          <a:extLst>
            <a:ext uri="{FF2B5EF4-FFF2-40B4-BE49-F238E27FC236}">
              <a16:creationId xmlns:a16="http://schemas.microsoft.com/office/drawing/2014/main" id="{F79299C6-AF08-43B1-A3CA-48F5FA538D3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68" name="TextBox 4767">
          <a:extLst>
            <a:ext uri="{FF2B5EF4-FFF2-40B4-BE49-F238E27FC236}">
              <a16:creationId xmlns:a16="http://schemas.microsoft.com/office/drawing/2014/main" id="{3F0F8439-6946-47C6-9986-B16B76AD67E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69" name="TextBox 4768">
          <a:extLst>
            <a:ext uri="{FF2B5EF4-FFF2-40B4-BE49-F238E27FC236}">
              <a16:creationId xmlns:a16="http://schemas.microsoft.com/office/drawing/2014/main" id="{261C95A2-A708-4719-AB9A-AB3AFD25163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70" name="TextBox 4769">
          <a:extLst>
            <a:ext uri="{FF2B5EF4-FFF2-40B4-BE49-F238E27FC236}">
              <a16:creationId xmlns:a16="http://schemas.microsoft.com/office/drawing/2014/main" id="{CF5085BB-0F7C-487A-B9F4-46BACE04A72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71" name="TextBox 4770">
          <a:extLst>
            <a:ext uri="{FF2B5EF4-FFF2-40B4-BE49-F238E27FC236}">
              <a16:creationId xmlns:a16="http://schemas.microsoft.com/office/drawing/2014/main" id="{C224359F-35AD-407B-856E-D5EA5A4D974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72" name="TextBox 4771">
          <a:extLst>
            <a:ext uri="{FF2B5EF4-FFF2-40B4-BE49-F238E27FC236}">
              <a16:creationId xmlns:a16="http://schemas.microsoft.com/office/drawing/2014/main" id="{128814A5-B771-4D5A-94B3-05BFA63B4CD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73" name="TextBox 4772">
          <a:extLst>
            <a:ext uri="{FF2B5EF4-FFF2-40B4-BE49-F238E27FC236}">
              <a16:creationId xmlns:a16="http://schemas.microsoft.com/office/drawing/2014/main" id="{B7B953FA-48BF-413C-BA97-14983F38135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74" name="TextBox 4773">
          <a:extLst>
            <a:ext uri="{FF2B5EF4-FFF2-40B4-BE49-F238E27FC236}">
              <a16:creationId xmlns:a16="http://schemas.microsoft.com/office/drawing/2014/main" id="{9E2B0139-23F9-44FB-BD4E-634CDCF4FAC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75" name="TextBox 4774">
          <a:extLst>
            <a:ext uri="{FF2B5EF4-FFF2-40B4-BE49-F238E27FC236}">
              <a16:creationId xmlns:a16="http://schemas.microsoft.com/office/drawing/2014/main" id="{A714BD55-9DED-4B98-8D6A-D092FB1D3BB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76" name="TextBox 4775">
          <a:extLst>
            <a:ext uri="{FF2B5EF4-FFF2-40B4-BE49-F238E27FC236}">
              <a16:creationId xmlns:a16="http://schemas.microsoft.com/office/drawing/2014/main" id="{21D2B1FD-9A58-41EA-94BB-88B2DE80016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77" name="TextBox 4776">
          <a:extLst>
            <a:ext uri="{FF2B5EF4-FFF2-40B4-BE49-F238E27FC236}">
              <a16:creationId xmlns:a16="http://schemas.microsoft.com/office/drawing/2014/main" id="{90C19475-C3F7-4744-8E7B-959724A664C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78" name="TextBox 4777">
          <a:extLst>
            <a:ext uri="{FF2B5EF4-FFF2-40B4-BE49-F238E27FC236}">
              <a16:creationId xmlns:a16="http://schemas.microsoft.com/office/drawing/2014/main" id="{A714DF62-36BA-4E22-A9C2-014C67DE830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79" name="TextBox 4778">
          <a:extLst>
            <a:ext uri="{FF2B5EF4-FFF2-40B4-BE49-F238E27FC236}">
              <a16:creationId xmlns:a16="http://schemas.microsoft.com/office/drawing/2014/main" id="{E5B11776-BCF9-4801-860C-2D3A78CE7BD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80" name="TextBox 4779">
          <a:extLst>
            <a:ext uri="{FF2B5EF4-FFF2-40B4-BE49-F238E27FC236}">
              <a16:creationId xmlns:a16="http://schemas.microsoft.com/office/drawing/2014/main" id="{37B8376E-43E3-436A-A870-139C9CA9B6B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81" name="TextBox 4780">
          <a:extLst>
            <a:ext uri="{FF2B5EF4-FFF2-40B4-BE49-F238E27FC236}">
              <a16:creationId xmlns:a16="http://schemas.microsoft.com/office/drawing/2014/main" id="{C211C50A-F537-4D6B-8C06-DF65082AEB6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82" name="TextBox 4781">
          <a:extLst>
            <a:ext uri="{FF2B5EF4-FFF2-40B4-BE49-F238E27FC236}">
              <a16:creationId xmlns:a16="http://schemas.microsoft.com/office/drawing/2014/main" id="{E838DC7E-F117-4E6B-B50B-196C07DF147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83" name="TextBox 4782">
          <a:extLst>
            <a:ext uri="{FF2B5EF4-FFF2-40B4-BE49-F238E27FC236}">
              <a16:creationId xmlns:a16="http://schemas.microsoft.com/office/drawing/2014/main" id="{5C087DCB-2E42-48D8-BFD9-79CED8FBD8F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84" name="TextBox 4783">
          <a:extLst>
            <a:ext uri="{FF2B5EF4-FFF2-40B4-BE49-F238E27FC236}">
              <a16:creationId xmlns:a16="http://schemas.microsoft.com/office/drawing/2014/main" id="{A6234FE7-8074-4B17-ACBC-31F0D4A9804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85" name="TextBox 4784">
          <a:extLst>
            <a:ext uri="{FF2B5EF4-FFF2-40B4-BE49-F238E27FC236}">
              <a16:creationId xmlns:a16="http://schemas.microsoft.com/office/drawing/2014/main" id="{263F58B2-5CEE-4491-BBAA-2D11FD2B30F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86" name="TextBox 4785">
          <a:extLst>
            <a:ext uri="{FF2B5EF4-FFF2-40B4-BE49-F238E27FC236}">
              <a16:creationId xmlns:a16="http://schemas.microsoft.com/office/drawing/2014/main" id="{D9ACB4AF-F4FA-4D01-B33E-8F4B4CF56D3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87" name="TextBox 4786">
          <a:extLst>
            <a:ext uri="{FF2B5EF4-FFF2-40B4-BE49-F238E27FC236}">
              <a16:creationId xmlns:a16="http://schemas.microsoft.com/office/drawing/2014/main" id="{AF1EE681-C91A-4082-8BD8-9922D865512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88" name="TextBox 4787">
          <a:extLst>
            <a:ext uri="{FF2B5EF4-FFF2-40B4-BE49-F238E27FC236}">
              <a16:creationId xmlns:a16="http://schemas.microsoft.com/office/drawing/2014/main" id="{3152AA8E-956B-44BD-807D-C80B130954B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89" name="TextBox 4788">
          <a:extLst>
            <a:ext uri="{FF2B5EF4-FFF2-40B4-BE49-F238E27FC236}">
              <a16:creationId xmlns:a16="http://schemas.microsoft.com/office/drawing/2014/main" id="{A1FB7FAF-480C-4090-A0BF-4B006BD6F5C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90" name="TextBox 4789">
          <a:extLst>
            <a:ext uri="{FF2B5EF4-FFF2-40B4-BE49-F238E27FC236}">
              <a16:creationId xmlns:a16="http://schemas.microsoft.com/office/drawing/2014/main" id="{C999D648-0049-4395-9AD4-816D4BE2141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91" name="TextBox 4790">
          <a:extLst>
            <a:ext uri="{FF2B5EF4-FFF2-40B4-BE49-F238E27FC236}">
              <a16:creationId xmlns:a16="http://schemas.microsoft.com/office/drawing/2014/main" id="{2D667187-C436-4FCE-96E8-78DD93D9EB3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92" name="TextBox 4791">
          <a:extLst>
            <a:ext uri="{FF2B5EF4-FFF2-40B4-BE49-F238E27FC236}">
              <a16:creationId xmlns:a16="http://schemas.microsoft.com/office/drawing/2014/main" id="{5D8D88AD-FF9C-4A79-A9A4-DF06096ECA7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93" name="TextBox 4792">
          <a:extLst>
            <a:ext uri="{FF2B5EF4-FFF2-40B4-BE49-F238E27FC236}">
              <a16:creationId xmlns:a16="http://schemas.microsoft.com/office/drawing/2014/main" id="{E2E4DD1E-BEE2-44A4-87AD-C167535C072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94" name="TextBox 4793">
          <a:extLst>
            <a:ext uri="{FF2B5EF4-FFF2-40B4-BE49-F238E27FC236}">
              <a16:creationId xmlns:a16="http://schemas.microsoft.com/office/drawing/2014/main" id="{80909CC3-A3E3-4B36-A70D-36159CB394B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95" name="TextBox 4794">
          <a:extLst>
            <a:ext uri="{FF2B5EF4-FFF2-40B4-BE49-F238E27FC236}">
              <a16:creationId xmlns:a16="http://schemas.microsoft.com/office/drawing/2014/main" id="{202856A1-C346-4908-96A3-7E5129BD9BC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96" name="TextBox 4795">
          <a:extLst>
            <a:ext uri="{FF2B5EF4-FFF2-40B4-BE49-F238E27FC236}">
              <a16:creationId xmlns:a16="http://schemas.microsoft.com/office/drawing/2014/main" id="{C2F4D5CF-24F9-462E-9728-2BA41E67184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97" name="TextBox 4796">
          <a:extLst>
            <a:ext uri="{FF2B5EF4-FFF2-40B4-BE49-F238E27FC236}">
              <a16:creationId xmlns:a16="http://schemas.microsoft.com/office/drawing/2014/main" id="{FE4ADD31-FB4C-4C14-995C-81664087784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98" name="TextBox 4797">
          <a:extLst>
            <a:ext uri="{FF2B5EF4-FFF2-40B4-BE49-F238E27FC236}">
              <a16:creationId xmlns:a16="http://schemas.microsoft.com/office/drawing/2014/main" id="{B6B271A0-D041-4F18-B114-2EE1914EBAC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799" name="TextBox 4798">
          <a:extLst>
            <a:ext uri="{FF2B5EF4-FFF2-40B4-BE49-F238E27FC236}">
              <a16:creationId xmlns:a16="http://schemas.microsoft.com/office/drawing/2014/main" id="{765EDACC-86F6-4D12-A270-DB806226A70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00" name="TextBox 4799">
          <a:extLst>
            <a:ext uri="{FF2B5EF4-FFF2-40B4-BE49-F238E27FC236}">
              <a16:creationId xmlns:a16="http://schemas.microsoft.com/office/drawing/2014/main" id="{AC1AE18B-1019-4A22-8756-5E73940B606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01" name="TextBox 4800">
          <a:extLst>
            <a:ext uri="{FF2B5EF4-FFF2-40B4-BE49-F238E27FC236}">
              <a16:creationId xmlns:a16="http://schemas.microsoft.com/office/drawing/2014/main" id="{2907500E-4185-4E2B-B721-D4569E07486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02" name="TextBox 4801">
          <a:extLst>
            <a:ext uri="{FF2B5EF4-FFF2-40B4-BE49-F238E27FC236}">
              <a16:creationId xmlns:a16="http://schemas.microsoft.com/office/drawing/2014/main" id="{DEBDF6E3-EFFC-4769-9539-74247E6426F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03" name="TextBox 4802">
          <a:extLst>
            <a:ext uri="{FF2B5EF4-FFF2-40B4-BE49-F238E27FC236}">
              <a16:creationId xmlns:a16="http://schemas.microsoft.com/office/drawing/2014/main" id="{5B175A0E-C37E-4358-8C2E-A44B6AFB91B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04" name="TextBox 4803">
          <a:extLst>
            <a:ext uri="{FF2B5EF4-FFF2-40B4-BE49-F238E27FC236}">
              <a16:creationId xmlns:a16="http://schemas.microsoft.com/office/drawing/2014/main" id="{36FB9C64-0B89-4D63-94F6-54FAF528AC3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05" name="TextBox 4804">
          <a:extLst>
            <a:ext uri="{FF2B5EF4-FFF2-40B4-BE49-F238E27FC236}">
              <a16:creationId xmlns:a16="http://schemas.microsoft.com/office/drawing/2014/main" id="{155B50D6-CF6E-49B2-BF28-65746CAFBEB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06" name="TextBox 4805">
          <a:extLst>
            <a:ext uri="{FF2B5EF4-FFF2-40B4-BE49-F238E27FC236}">
              <a16:creationId xmlns:a16="http://schemas.microsoft.com/office/drawing/2014/main" id="{DD4FA3F8-0F75-4C5C-BC56-54F227144EC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07" name="TextBox 4806">
          <a:extLst>
            <a:ext uri="{FF2B5EF4-FFF2-40B4-BE49-F238E27FC236}">
              <a16:creationId xmlns:a16="http://schemas.microsoft.com/office/drawing/2014/main" id="{DD78D062-A38A-42D2-87F3-28934DEEA88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08" name="TextBox 4807">
          <a:extLst>
            <a:ext uri="{FF2B5EF4-FFF2-40B4-BE49-F238E27FC236}">
              <a16:creationId xmlns:a16="http://schemas.microsoft.com/office/drawing/2014/main" id="{0104B2E7-8C6E-4BF9-890C-B66FE80EA60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09" name="TextBox 4808">
          <a:extLst>
            <a:ext uri="{FF2B5EF4-FFF2-40B4-BE49-F238E27FC236}">
              <a16:creationId xmlns:a16="http://schemas.microsoft.com/office/drawing/2014/main" id="{956745FE-3EBA-48EA-AB89-99BEC76143D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10" name="TextBox 4809">
          <a:extLst>
            <a:ext uri="{FF2B5EF4-FFF2-40B4-BE49-F238E27FC236}">
              <a16:creationId xmlns:a16="http://schemas.microsoft.com/office/drawing/2014/main" id="{3B80A4F6-E41D-49CC-BF56-6E236E37014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11" name="TextBox 4810">
          <a:extLst>
            <a:ext uri="{FF2B5EF4-FFF2-40B4-BE49-F238E27FC236}">
              <a16:creationId xmlns:a16="http://schemas.microsoft.com/office/drawing/2014/main" id="{D7C07046-21A1-43F3-9F4E-0C79A889FB8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12" name="TextBox 4811">
          <a:extLst>
            <a:ext uri="{FF2B5EF4-FFF2-40B4-BE49-F238E27FC236}">
              <a16:creationId xmlns:a16="http://schemas.microsoft.com/office/drawing/2014/main" id="{F7B90E2F-C696-4ECD-A99E-B48C5832BE1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13" name="TextBox 4812">
          <a:extLst>
            <a:ext uri="{FF2B5EF4-FFF2-40B4-BE49-F238E27FC236}">
              <a16:creationId xmlns:a16="http://schemas.microsoft.com/office/drawing/2014/main" id="{A72982A4-434F-49AD-9D6D-DDFCE564CEE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14" name="TextBox 4813">
          <a:extLst>
            <a:ext uri="{FF2B5EF4-FFF2-40B4-BE49-F238E27FC236}">
              <a16:creationId xmlns:a16="http://schemas.microsoft.com/office/drawing/2014/main" id="{414FE1EE-066D-4DD7-8C3F-79D34984BB0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15" name="TextBox 4814">
          <a:extLst>
            <a:ext uri="{FF2B5EF4-FFF2-40B4-BE49-F238E27FC236}">
              <a16:creationId xmlns:a16="http://schemas.microsoft.com/office/drawing/2014/main" id="{E315C5E2-A59E-49B7-9757-3E8131D3650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16" name="TextBox 4815">
          <a:extLst>
            <a:ext uri="{FF2B5EF4-FFF2-40B4-BE49-F238E27FC236}">
              <a16:creationId xmlns:a16="http://schemas.microsoft.com/office/drawing/2014/main" id="{32C215C0-AED3-4F7F-A5FF-3A382AC10FF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17" name="TextBox 4816">
          <a:extLst>
            <a:ext uri="{FF2B5EF4-FFF2-40B4-BE49-F238E27FC236}">
              <a16:creationId xmlns:a16="http://schemas.microsoft.com/office/drawing/2014/main" id="{666B7B21-B0F4-4123-A1A8-B8FD605836B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18" name="TextBox 4817">
          <a:extLst>
            <a:ext uri="{FF2B5EF4-FFF2-40B4-BE49-F238E27FC236}">
              <a16:creationId xmlns:a16="http://schemas.microsoft.com/office/drawing/2014/main" id="{DC655EB8-BFB2-45BC-81E8-78DA55A5AA0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19" name="TextBox 4818">
          <a:extLst>
            <a:ext uri="{FF2B5EF4-FFF2-40B4-BE49-F238E27FC236}">
              <a16:creationId xmlns:a16="http://schemas.microsoft.com/office/drawing/2014/main" id="{0064DBBA-E54A-4164-8FC6-33F8D635A30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20" name="TextBox 4819">
          <a:extLst>
            <a:ext uri="{FF2B5EF4-FFF2-40B4-BE49-F238E27FC236}">
              <a16:creationId xmlns:a16="http://schemas.microsoft.com/office/drawing/2014/main" id="{0D6CA44D-50E0-47DC-BD33-9CD6DC31965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21" name="TextBox 4820">
          <a:extLst>
            <a:ext uri="{FF2B5EF4-FFF2-40B4-BE49-F238E27FC236}">
              <a16:creationId xmlns:a16="http://schemas.microsoft.com/office/drawing/2014/main" id="{58E361F6-68EA-4A78-B02F-24E92188B21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22" name="TextBox 4821">
          <a:extLst>
            <a:ext uri="{FF2B5EF4-FFF2-40B4-BE49-F238E27FC236}">
              <a16:creationId xmlns:a16="http://schemas.microsoft.com/office/drawing/2014/main" id="{1BBF8385-9B53-49C4-86E5-0B616C77EEE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23" name="TextBox 4822">
          <a:extLst>
            <a:ext uri="{FF2B5EF4-FFF2-40B4-BE49-F238E27FC236}">
              <a16:creationId xmlns:a16="http://schemas.microsoft.com/office/drawing/2014/main" id="{EA1A9392-1AA6-490C-A459-47C8AC1EBCF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24" name="TextBox 4823">
          <a:extLst>
            <a:ext uri="{FF2B5EF4-FFF2-40B4-BE49-F238E27FC236}">
              <a16:creationId xmlns:a16="http://schemas.microsoft.com/office/drawing/2014/main" id="{C50DC1B9-A255-4822-85F3-4B34DA3F04F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25" name="TextBox 4824">
          <a:extLst>
            <a:ext uri="{FF2B5EF4-FFF2-40B4-BE49-F238E27FC236}">
              <a16:creationId xmlns:a16="http://schemas.microsoft.com/office/drawing/2014/main" id="{3CAECAE4-79DF-4203-B185-22391A1C770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26" name="TextBox 4825">
          <a:extLst>
            <a:ext uri="{FF2B5EF4-FFF2-40B4-BE49-F238E27FC236}">
              <a16:creationId xmlns:a16="http://schemas.microsoft.com/office/drawing/2014/main" id="{1424FE0A-65C7-4D0A-92B2-3F297FBAECF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27" name="TextBox 4826">
          <a:extLst>
            <a:ext uri="{FF2B5EF4-FFF2-40B4-BE49-F238E27FC236}">
              <a16:creationId xmlns:a16="http://schemas.microsoft.com/office/drawing/2014/main" id="{9A508FA1-CEFB-47BA-A3DE-D74D1658CA3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28" name="TextBox 4827">
          <a:extLst>
            <a:ext uri="{FF2B5EF4-FFF2-40B4-BE49-F238E27FC236}">
              <a16:creationId xmlns:a16="http://schemas.microsoft.com/office/drawing/2014/main" id="{610AA14D-AE9A-45F7-8C72-DE7150D0BFE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29" name="TextBox 4828">
          <a:extLst>
            <a:ext uri="{FF2B5EF4-FFF2-40B4-BE49-F238E27FC236}">
              <a16:creationId xmlns:a16="http://schemas.microsoft.com/office/drawing/2014/main" id="{B33093AF-4D0A-49F4-AB41-B8D7A23B53D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30" name="TextBox 4829">
          <a:extLst>
            <a:ext uri="{FF2B5EF4-FFF2-40B4-BE49-F238E27FC236}">
              <a16:creationId xmlns:a16="http://schemas.microsoft.com/office/drawing/2014/main" id="{97594EEE-504E-4755-8098-57CF935E94E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31" name="TextBox 4830">
          <a:extLst>
            <a:ext uri="{FF2B5EF4-FFF2-40B4-BE49-F238E27FC236}">
              <a16:creationId xmlns:a16="http://schemas.microsoft.com/office/drawing/2014/main" id="{E3F156CA-9E43-41EC-AA58-907C57E4434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32" name="TextBox 4831">
          <a:extLst>
            <a:ext uri="{FF2B5EF4-FFF2-40B4-BE49-F238E27FC236}">
              <a16:creationId xmlns:a16="http://schemas.microsoft.com/office/drawing/2014/main" id="{222F0320-D47D-45A5-A201-FC41BCF6D1D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33" name="TextBox 4832">
          <a:extLst>
            <a:ext uri="{FF2B5EF4-FFF2-40B4-BE49-F238E27FC236}">
              <a16:creationId xmlns:a16="http://schemas.microsoft.com/office/drawing/2014/main" id="{98620A27-2F1C-4570-B082-9D8CC2812E7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34" name="TextBox 4833">
          <a:extLst>
            <a:ext uri="{FF2B5EF4-FFF2-40B4-BE49-F238E27FC236}">
              <a16:creationId xmlns:a16="http://schemas.microsoft.com/office/drawing/2014/main" id="{2B9009F3-E271-4ACE-B00D-C8A1C38F07B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35" name="TextBox 4834">
          <a:extLst>
            <a:ext uri="{FF2B5EF4-FFF2-40B4-BE49-F238E27FC236}">
              <a16:creationId xmlns:a16="http://schemas.microsoft.com/office/drawing/2014/main" id="{752B45B3-0BB0-4C92-8EC7-6F539599F39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36" name="TextBox 4835">
          <a:extLst>
            <a:ext uri="{FF2B5EF4-FFF2-40B4-BE49-F238E27FC236}">
              <a16:creationId xmlns:a16="http://schemas.microsoft.com/office/drawing/2014/main" id="{281C24AB-81E3-49EB-888A-D415C19BC41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37" name="TextBox 4836">
          <a:extLst>
            <a:ext uri="{FF2B5EF4-FFF2-40B4-BE49-F238E27FC236}">
              <a16:creationId xmlns:a16="http://schemas.microsoft.com/office/drawing/2014/main" id="{2F821633-218D-4C4A-A8B5-EEDDBA3BFB1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38" name="TextBox 4837">
          <a:extLst>
            <a:ext uri="{FF2B5EF4-FFF2-40B4-BE49-F238E27FC236}">
              <a16:creationId xmlns:a16="http://schemas.microsoft.com/office/drawing/2014/main" id="{3D9E0B8E-9068-4CD8-A7CF-66C208D9560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39" name="TextBox 4838">
          <a:extLst>
            <a:ext uri="{FF2B5EF4-FFF2-40B4-BE49-F238E27FC236}">
              <a16:creationId xmlns:a16="http://schemas.microsoft.com/office/drawing/2014/main" id="{2AAF4BDA-FFFA-4AB6-8829-2CF2C9AB434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40" name="TextBox 4839">
          <a:extLst>
            <a:ext uri="{FF2B5EF4-FFF2-40B4-BE49-F238E27FC236}">
              <a16:creationId xmlns:a16="http://schemas.microsoft.com/office/drawing/2014/main" id="{A79AF98D-9B15-48C1-8ED6-D98BBF8B836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41" name="TextBox 4840">
          <a:extLst>
            <a:ext uri="{FF2B5EF4-FFF2-40B4-BE49-F238E27FC236}">
              <a16:creationId xmlns:a16="http://schemas.microsoft.com/office/drawing/2014/main" id="{17E405A2-22EB-4F0C-AAF8-05B06691368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42" name="TextBox 4841">
          <a:extLst>
            <a:ext uri="{FF2B5EF4-FFF2-40B4-BE49-F238E27FC236}">
              <a16:creationId xmlns:a16="http://schemas.microsoft.com/office/drawing/2014/main" id="{5AF28D45-5399-4878-BFB4-F599D95B690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43" name="TextBox 4842">
          <a:extLst>
            <a:ext uri="{FF2B5EF4-FFF2-40B4-BE49-F238E27FC236}">
              <a16:creationId xmlns:a16="http://schemas.microsoft.com/office/drawing/2014/main" id="{0DF653E7-766A-4443-9F20-C1F296F7645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44" name="TextBox 4843">
          <a:extLst>
            <a:ext uri="{FF2B5EF4-FFF2-40B4-BE49-F238E27FC236}">
              <a16:creationId xmlns:a16="http://schemas.microsoft.com/office/drawing/2014/main" id="{6B0A764A-69E1-49FD-BDC6-68EA2372553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45" name="TextBox 4844">
          <a:extLst>
            <a:ext uri="{FF2B5EF4-FFF2-40B4-BE49-F238E27FC236}">
              <a16:creationId xmlns:a16="http://schemas.microsoft.com/office/drawing/2014/main" id="{CC924579-5E3F-4FD3-8926-B555BE47F47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46" name="TextBox 4845">
          <a:extLst>
            <a:ext uri="{FF2B5EF4-FFF2-40B4-BE49-F238E27FC236}">
              <a16:creationId xmlns:a16="http://schemas.microsoft.com/office/drawing/2014/main" id="{A7B775EE-4350-4159-9AC3-07DF2611B4B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47" name="TextBox 4846">
          <a:extLst>
            <a:ext uri="{FF2B5EF4-FFF2-40B4-BE49-F238E27FC236}">
              <a16:creationId xmlns:a16="http://schemas.microsoft.com/office/drawing/2014/main" id="{F099432D-330D-474A-BCA8-44B8E426F68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48" name="TextBox 4847">
          <a:extLst>
            <a:ext uri="{FF2B5EF4-FFF2-40B4-BE49-F238E27FC236}">
              <a16:creationId xmlns:a16="http://schemas.microsoft.com/office/drawing/2014/main" id="{62424939-E071-428B-9344-6807328EB95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49" name="TextBox 4848">
          <a:extLst>
            <a:ext uri="{FF2B5EF4-FFF2-40B4-BE49-F238E27FC236}">
              <a16:creationId xmlns:a16="http://schemas.microsoft.com/office/drawing/2014/main" id="{9D9F2A3F-A62E-4F5F-9517-F07497259B9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50" name="TextBox 4849">
          <a:extLst>
            <a:ext uri="{FF2B5EF4-FFF2-40B4-BE49-F238E27FC236}">
              <a16:creationId xmlns:a16="http://schemas.microsoft.com/office/drawing/2014/main" id="{845B961E-53C2-4935-BF30-3E12E5C5B69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51" name="TextBox 4850">
          <a:extLst>
            <a:ext uri="{FF2B5EF4-FFF2-40B4-BE49-F238E27FC236}">
              <a16:creationId xmlns:a16="http://schemas.microsoft.com/office/drawing/2014/main" id="{E1FDD30B-9EB4-456D-A4D5-EB9070C8FFE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52" name="TextBox 4851">
          <a:extLst>
            <a:ext uri="{FF2B5EF4-FFF2-40B4-BE49-F238E27FC236}">
              <a16:creationId xmlns:a16="http://schemas.microsoft.com/office/drawing/2014/main" id="{D625C92C-E362-49AD-919B-8474ADD3D68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53" name="TextBox 4852">
          <a:extLst>
            <a:ext uri="{FF2B5EF4-FFF2-40B4-BE49-F238E27FC236}">
              <a16:creationId xmlns:a16="http://schemas.microsoft.com/office/drawing/2014/main" id="{488AC1DC-55F9-44DC-B16C-076728E44A8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54" name="TextBox 4853">
          <a:extLst>
            <a:ext uri="{FF2B5EF4-FFF2-40B4-BE49-F238E27FC236}">
              <a16:creationId xmlns:a16="http://schemas.microsoft.com/office/drawing/2014/main" id="{398A9D9B-8611-41D9-82A6-D26815AC543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55" name="TextBox 4854">
          <a:extLst>
            <a:ext uri="{FF2B5EF4-FFF2-40B4-BE49-F238E27FC236}">
              <a16:creationId xmlns:a16="http://schemas.microsoft.com/office/drawing/2014/main" id="{F6128960-3C8D-4E0B-9B06-61167F4F36B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56" name="TextBox 4855">
          <a:extLst>
            <a:ext uri="{FF2B5EF4-FFF2-40B4-BE49-F238E27FC236}">
              <a16:creationId xmlns:a16="http://schemas.microsoft.com/office/drawing/2014/main" id="{37EBBC47-B794-46C3-ACCB-F2AC0751DE6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57" name="TextBox 4856">
          <a:extLst>
            <a:ext uri="{FF2B5EF4-FFF2-40B4-BE49-F238E27FC236}">
              <a16:creationId xmlns:a16="http://schemas.microsoft.com/office/drawing/2014/main" id="{B378725E-2CA6-4E3E-A5E9-86224B4DC96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58" name="TextBox 4857">
          <a:extLst>
            <a:ext uri="{FF2B5EF4-FFF2-40B4-BE49-F238E27FC236}">
              <a16:creationId xmlns:a16="http://schemas.microsoft.com/office/drawing/2014/main" id="{EFC350F7-302E-4EB6-BDB3-5B9A60BFE46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59" name="TextBox 4858">
          <a:extLst>
            <a:ext uri="{FF2B5EF4-FFF2-40B4-BE49-F238E27FC236}">
              <a16:creationId xmlns:a16="http://schemas.microsoft.com/office/drawing/2014/main" id="{FFB0637E-D7EC-4E2E-9AC7-2D253C8C66C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60" name="TextBox 4859">
          <a:extLst>
            <a:ext uri="{FF2B5EF4-FFF2-40B4-BE49-F238E27FC236}">
              <a16:creationId xmlns:a16="http://schemas.microsoft.com/office/drawing/2014/main" id="{3661A744-BE18-4CAE-9E78-E0147415693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61" name="TextBox 4860">
          <a:extLst>
            <a:ext uri="{FF2B5EF4-FFF2-40B4-BE49-F238E27FC236}">
              <a16:creationId xmlns:a16="http://schemas.microsoft.com/office/drawing/2014/main" id="{C0906582-76DC-4F9F-9702-14CE3BA34A1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62" name="TextBox 4861">
          <a:extLst>
            <a:ext uri="{FF2B5EF4-FFF2-40B4-BE49-F238E27FC236}">
              <a16:creationId xmlns:a16="http://schemas.microsoft.com/office/drawing/2014/main" id="{6F3C2300-14AD-4271-AEB6-4AC53DC4FD6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63" name="TextBox 4862">
          <a:extLst>
            <a:ext uri="{FF2B5EF4-FFF2-40B4-BE49-F238E27FC236}">
              <a16:creationId xmlns:a16="http://schemas.microsoft.com/office/drawing/2014/main" id="{E713BB20-395E-45A2-840B-0A290C7DCC4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64" name="TextBox 4863">
          <a:extLst>
            <a:ext uri="{FF2B5EF4-FFF2-40B4-BE49-F238E27FC236}">
              <a16:creationId xmlns:a16="http://schemas.microsoft.com/office/drawing/2014/main" id="{ED776168-4175-4563-A2D5-9271C101223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65" name="TextBox 4864">
          <a:extLst>
            <a:ext uri="{FF2B5EF4-FFF2-40B4-BE49-F238E27FC236}">
              <a16:creationId xmlns:a16="http://schemas.microsoft.com/office/drawing/2014/main" id="{0819D992-4C84-4C56-B61F-B589827A1EB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66" name="TextBox 4865">
          <a:extLst>
            <a:ext uri="{FF2B5EF4-FFF2-40B4-BE49-F238E27FC236}">
              <a16:creationId xmlns:a16="http://schemas.microsoft.com/office/drawing/2014/main" id="{C80AA8A9-F5D6-487E-8370-82324D7D3FA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67" name="TextBox 4866">
          <a:extLst>
            <a:ext uri="{FF2B5EF4-FFF2-40B4-BE49-F238E27FC236}">
              <a16:creationId xmlns:a16="http://schemas.microsoft.com/office/drawing/2014/main" id="{DD4F1929-7A88-43EA-8D22-F42AAEB2D00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68" name="TextBox 4867">
          <a:extLst>
            <a:ext uri="{FF2B5EF4-FFF2-40B4-BE49-F238E27FC236}">
              <a16:creationId xmlns:a16="http://schemas.microsoft.com/office/drawing/2014/main" id="{A886F8D0-5266-4EA4-87AA-CA3D131614B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69" name="TextBox 4868">
          <a:extLst>
            <a:ext uri="{FF2B5EF4-FFF2-40B4-BE49-F238E27FC236}">
              <a16:creationId xmlns:a16="http://schemas.microsoft.com/office/drawing/2014/main" id="{0F15E3B3-FD56-47F6-98A7-482F4F78790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70" name="TextBox 4869">
          <a:extLst>
            <a:ext uri="{FF2B5EF4-FFF2-40B4-BE49-F238E27FC236}">
              <a16:creationId xmlns:a16="http://schemas.microsoft.com/office/drawing/2014/main" id="{5B3276BD-FC43-4036-BA30-67B8D18967C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71" name="TextBox 4870">
          <a:extLst>
            <a:ext uri="{FF2B5EF4-FFF2-40B4-BE49-F238E27FC236}">
              <a16:creationId xmlns:a16="http://schemas.microsoft.com/office/drawing/2014/main" id="{10347F4C-9D56-46E0-BEA4-E7F08B59E64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72" name="TextBox 4871">
          <a:extLst>
            <a:ext uri="{FF2B5EF4-FFF2-40B4-BE49-F238E27FC236}">
              <a16:creationId xmlns:a16="http://schemas.microsoft.com/office/drawing/2014/main" id="{59F52947-D19C-441F-95E8-C8553E1AD5B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73" name="TextBox 4872">
          <a:extLst>
            <a:ext uri="{FF2B5EF4-FFF2-40B4-BE49-F238E27FC236}">
              <a16:creationId xmlns:a16="http://schemas.microsoft.com/office/drawing/2014/main" id="{E5F5CFA8-E29F-4B99-A5E1-B61779D47C4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74" name="TextBox 4873">
          <a:extLst>
            <a:ext uri="{FF2B5EF4-FFF2-40B4-BE49-F238E27FC236}">
              <a16:creationId xmlns:a16="http://schemas.microsoft.com/office/drawing/2014/main" id="{790164BD-0B54-4300-B45A-D2EDD7E7B14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75" name="TextBox 4874">
          <a:extLst>
            <a:ext uri="{FF2B5EF4-FFF2-40B4-BE49-F238E27FC236}">
              <a16:creationId xmlns:a16="http://schemas.microsoft.com/office/drawing/2014/main" id="{76E0AF79-DE54-4909-A92D-946E8835C63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76" name="TextBox 4875">
          <a:extLst>
            <a:ext uri="{FF2B5EF4-FFF2-40B4-BE49-F238E27FC236}">
              <a16:creationId xmlns:a16="http://schemas.microsoft.com/office/drawing/2014/main" id="{7891CB31-F8CA-47E5-A6C0-0AD6C38A4C1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77" name="TextBox 4876">
          <a:extLst>
            <a:ext uri="{FF2B5EF4-FFF2-40B4-BE49-F238E27FC236}">
              <a16:creationId xmlns:a16="http://schemas.microsoft.com/office/drawing/2014/main" id="{66417892-7506-4145-B4AC-3D4A52A7666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78" name="TextBox 4877">
          <a:extLst>
            <a:ext uri="{FF2B5EF4-FFF2-40B4-BE49-F238E27FC236}">
              <a16:creationId xmlns:a16="http://schemas.microsoft.com/office/drawing/2014/main" id="{C318D3ED-D0F6-405B-BD2E-67142D5C8A5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79" name="TextBox 4878">
          <a:extLst>
            <a:ext uri="{FF2B5EF4-FFF2-40B4-BE49-F238E27FC236}">
              <a16:creationId xmlns:a16="http://schemas.microsoft.com/office/drawing/2014/main" id="{644CF204-EC70-4D31-A4C9-213F8724CB1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80" name="TextBox 4879">
          <a:extLst>
            <a:ext uri="{FF2B5EF4-FFF2-40B4-BE49-F238E27FC236}">
              <a16:creationId xmlns:a16="http://schemas.microsoft.com/office/drawing/2014/main" id="{58C984BA-BCF9-4BEA-8024-E405A44B541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81" name="TextBox 4880">
          <a:extLst>
            <a:ext uri="{FF2B5EF4-FFF2-40B4-BE49-F238E27FC236}">
              <a16:creationId xmlns:a16="http://schemas.microsoft.com/office/drawing/2014/main" id="{3793337E-B71A-4D27-9527-22FA18EC3DB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82" name="TextBox 4881">
          <a:extLst>
            <a:ext uri="{FF2B5EF4-FFF2-40B4-BE49-F238E27FC236}">
              <a16:creationId xmlns:a16="http://schemas.microsoft.com/office/drawing/2014/main" id="{172B0692-2CD4-4123-A8A1-5816BFA8FFA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83" name="TextBox 4882">
          <a:extLst>
            <a:ext uri="{FF2B5EF4-FFF2-40B4-BE49-F238E27FC236}">
              <a16:creationId xmlns:a16="http://schemas.microsoft.com/office/drawing/2014/main" id="{231B4469-89C0-4F29-BAA5-4DB324BA301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84" name="TextBox 4883">
          <a:extLst>
            <a:ext uri="{FF2B5EF4-FFF2-40B4-BE49-F238E27FC236}">
              <a16:creationId xmlns:a16="http://schemas.microsoft.com/office/drawing/2014/main" id="{A1CF37A5-7E47-4C82-98F7-24DCD4D0BD2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85" name="TextBox 4884">
          <a:extLst>
            <a:ext uri="{FF2B5EF4-FFF2-40B4-BE49-F238E27FC236}">
              <a16:creationId xmlns:a16="http://schemas.microsoft.com/office/drawing/2014/main" id="{62AD64D7-DB59-49B5-9631-A0EF8411D13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86" name="TextBox 4885">
          <a:extLst>
            <a:ext uri="{FF2B5EF4-FFF2-40B4-BE49-F238E27FC236}">
              <a16:creationId xmlns:a16="http://schemas.microsoft.com/office/drawing/2014/main" id="{9F87BDB5-2460-4792-9213-39A6E2573C3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87" name="TextBox 4886">
          <a:extLst>
            <a:ext uri="{FF2B5EF4-FFF2-40B4-BE49-F238E27FC236}">
              <a16:creationId xmlns:a16="http://schemas.microsoft.com/office/drawing/2014/main" id="{D7B6CA03-0A5B-4FC7-8FDF-40A2633A19B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88" name="TextBox 4887">
          <a:extLst>
            <a:ext uri="{FF2B5EF4-FFF2-40B4-BE49-F238E27FC236}">
              <a16:creationId xmlns:a16="http://schemas.microsoft.com/office/drawing/2014/main" id="{5FE67F9C-5990-430E-81EB-59B48C88CE7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89" name="TextBox 4888">
          <a:extLst>
            <a:ext uri="{FF2B5EF4-FFF2-40B4-BE49-F238E27FC236}">
              <a16:creationId xmlns:a16="http://schemas.microsoft.com/office/drawing/2014/main" id="{AFB7F19B-EDF6-4B5B-B04F-FD3AD398123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90" name="TextBox 4889">
          <a:extLst>
            <a:ext uri="{FF2B5EF4-FFF2-40B4-BE49-F238E27FC236}">
              <a16:creationId xmlns:a16="http://schemas.microsoft.com/office/drawing/2014/main" id="{4819BF27-3E48-4200-AF96-C6EA22AA2D3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91" name="TextBox 4890">
          <a:extLst>
            <a:ext uri="{FF2B5EF4-FFF2-40B4-BE49-F238E27FC236}">
              <a16:creationId xmlns:a16="http://schemas.microsoft.com/office/drawing/2014/main" id="{E89189BC-A7D8-4B71-90DC-729B1AA8565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92" name="TextBox 4891">
          <a:extLst>
            <a:ext uri="{FF2B5EF4-FFF2-40B4-BE49-F238E27FC236}">
              <a16:creationId xmlns:a16="http://schemas.microsoft.com/office/drawing/2014/main" id="{E82B5765-E302-4368-A7B8-E9667B9F524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93" name="TextBox 4892">
          <a:extLst>
            <a:ext uri="{FF2B5EF4-FFF2-40B4-BE49-F238E27FC236}">
              <a16:creationId xmlns:a16="http://schemas.microsoft.com/office/drawing/2014/main" id="{CE5396E2-98CC-4416-8101-BC9E8CC4CAF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94" name="TextBox 4893">
          <a:extLst>
            <a:ext uri="{FF2B5EF4-FFF2-40B4-BE49-F238E27FC236}">
              <a16:creationId xmlns:a16="http://schemas.microsoft.com/office/drawing/2014/main" id="{F0AC00A9-885A-4090-B7AB-619CE9463A8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95" name="TextBox 4894">
          <a:extLst>
            <a:ext uri="{FF2B5EF4-FFF2-40B4-BE49-F238E27FC236}">
              <a16:creationId xmlns:a16="http://schemas.microsoft.com/office/drawing/2014/main" id="{4D74FD48-5EF2-4506-B639-635416FC248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96" name="TextBox 4895">
          <a:extLst>
            <a:ext uri="{FF2B5EF4-FFF2-40B4-BE49-F238E27FC236}">
              <a16:creationId xmlns:a16="http://schemas.microsoft.com/office/drawing/2014/main" id="{DC1000C1-F39E-4C27-98D0-301FC8CF20D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97" name="TextBox 4896">
          <a:extLst>
            <a:ext uri="{FF2B5EF4-FFF2-40B4-BE49-F238E27FC236}">
              <a16:creationId xmlns:a16="http://schemas.microsoft.com/office/drawing/2014/main" id="{074759A0-B6CE-4620-BD9A-4C80CBC3027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98" name="TextBox 4897">
          <a:extLst>
            <a:ext uri="{FF2B5EF4-FFF2-40B4-BE49-F238E27FC236}">
              <a16:creationId xmlns:a16="http://schemas.microsoft.com/office/drawing/2014/main" id="{6FCC08D9-E9A3-40C6-B32B-F0413AA0B64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899" name="TextBox 4898">
          <a:extLst>
            <a:ext uri="{FF2B5EF4-FFF2-40B4-BE49-F238E27FC236}">
              <a16:creationId xmlns:a16="http://schemas.microsoft.com/office/drawing/2014/main" id="{BE7174E7-E381-46E9-9A5C-0C231141A46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00" name="TextBox 4899">
          <a:extLst>
            <a:ext uri="{FF2B5EF4-FFF2-40B4-BE49-F238E27FC236}">
              <a16:creationId xmlns:a16="http://schemas.microsoft.com/office/drawing/2014/main" id="{E045982B-17A7-432B-9C79-4592E0AF77D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01" name="TextBox 4900">
          <a:extLst>
            <a:ext uri="{FF2B5EF4-FFF2-40B4-BE49-F238E27FC236}">
              <a16:creationId xmlns:a16="http://schemas.microsoft.com/office/drawing/2014/main" id="{D0F956BA-FF39-4A38-8353-A9355B2A9CB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02" name="TextBox 4901">
          <a:extLst>
            <a:ext uri="{FF2B5EF4-FFF2-40B4-BE49-F238E27FC236}">
              <a16:creationId xmlns:a16="http://schemas.microsoft.com/office/drawing/2014/main" id="{C016E6C2-D097-4F3D-99EA-AF989941631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03" name="TextBox 4902">
          <a:extLst>
            <a:ext uri="{FF2B5EF4-FFF2-40B4-BE49-F238E27FC236}">
              <a16:creationId xmlns:a16="http://schemas.microsoft.com/office/drawing/2014/main" id="{0055EB99-B687-47CC-887D-7FFC5558479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04" name="TextBox 4903">
          <a:extLst>
            <a:ext uri="{FF2B5EF4-FFF2-40B4-BE49-F238E27FC236}">
              <a16:creationId xmlns:a16="http://schemas.microsoft.com/office/drawing/2014/main" id="{13BA29BB-9E18-47D7-91A4-59A56B015AD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05" name="TextBox 4904">
          <a:extLst>
            <a:ext uri="{FF2B5EF4-FFF2-40B4-BE49-F238E27FC236}">
              <a16:creationId xmlns:a16="http://schemas.microsoft.com/office/drawing/2014/main" id="{0A4C7E20-FF89-4C72-BBA8-7A37E4A5D0D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06" name="TextBox 4905">
          <a:extLst>
            <a:ext uri="{FF2B5EF4-FFF2-40B4-BE49-F238E27FC236}">
              <a16:creationId xmlns:a16="http://schemas.microsoft.com/office/drawing/2014/main" id="{BB0AD23C-1130-4843-BA91-A6C1155101F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07" name="TextBox 4906">
          <a:extLst>
            <a:ext uri="{FF2B5EF4-FFF2-40B4-BE49-F238E27FC236}">
              <a16:creationId xmlns:a16="http://schemas.microsoft.com/office/drawing/2014/main" id="{AE23ACED-6A7B-478B-953D-4360490EF43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08" name="TextBox 4907">
          <a:extLst>
            <a:ext uri="{FF2B5EF4-FFF2-40B4-BE49-F238E27FC236}">
              <a16:creationId xmlns:a16="http://schemas.microsoft.com/office/drawing/2014/main" id="{0E43C633-8ADF-4903-80E1-5F5B4BEEC27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09" name="TextBox 4908">
          <a:extLst>
            <a:ext uri="{FF2B5EF4-FFF2-40B4-BE49-F238E27FC236}">
              <a16:creationId xmlns:a16="http://schemas.microsoft.com/office/drawing/2014/main" id="{B2C0CA02-5F1B-4F3B-8735-37572BE1ED1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10" name="TextBox 4909">
          <a:extLst>
            <a:ext uri="{FF2B5EF4-FFF2-40B4-BE49-F238E27FC236}">
              <a16:creationId xmlns:a16="http://schemas.microsoft.com/office/drawing/2014/main" id="{B7F8ED44-84D1-4144-8F60-0C026320EBC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11" name="TextBox 4910">
          <a:extLst>
            <a:ext uri="{FF2B5EF4-FFF2-40B4-BE49-F238E27FC236}">
              <a16:creationId xmlns:a16="http://schemas.microsoft.com/office/drawing/2014/main" id="{6018A2E4-B13E-4636-82C4-4A72ED03150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12" name="TextBox 4911">
          <a:extLst>
            <a:ext uri="{FF2B5EF4-FFF2-40B4-BE49-F238E27FC236}">
              <a16:creationId xmlns:a16="http://schemas.microsoft.com/office/drawing/2014/main" id="{688B1E61-4EE9-42DC-9728-882468029AA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13" name="TextBox 4912">
          <a:extLst>
            <a:ext uri="{FF2B5EF4-FFF2-40B4-BE49-F238E27FC236}">
              <a16:creationId xmlns:a16="http://schemas.microsoft.com/office/drawing/2014/main" id="{3B779AC8-0A7D-4F4F-95C3-EF68129A72F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14" name="TextBox 4913">
          <a:extLst>
            <a:ext uri="{FF2B5EF4-FFF2-40B4-BE49-F238E27FC236}">
              <a16:creationId xmlns:a16="http://schemas.microsoft.com/office/drawing/2014/main" id="{2E7A6EE6-2346-4106-BBBF-E3AA2AC1E5A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15" name="TextBox 4914">
          <a:extLst>
            <a:ext uri="{FF2B5EF4-FFF2-40B4-BE49-F238E27FC236}">
              <a16:creationId xmlns:a16="http://schemas.microsoft.com/office/drawing/2014/main" id="{7EEB2A7F-B24A-4007-8B3D-120621608C3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16" name="TextBox 4915">
          <a:extLst>
            <a:ext uri="{FF2B5EF4-FFF2-40B4-BE49-F238E27FC236}">
              <a16:creationId xmlns:a16="http://schemas.microsoft.com/office/drawing/2014/main" id="{150FBC6A-0FE5-4B51-9E0B-88560E0BD28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17" name="TextBox 4916">
          <a:extLst>
            <a:ext uri="{FF2B5EF4-FFF2-40B4-BE49-F238E27FC236}">
              <a16:creationId xmlns:a16="http://schemas.microsoft.com/office/drawing/2014/main" id="{EEF2E9E2-0997-4912-AA19-B0DE9AA659F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18" name="TextBox 4917">
          <a:extLst>
            <a:ext uri="{FF2B5EF4-FFF2-40B4-BE49-F238E27FC236}">
              <a16:creationId xmlns:a16="http://schemas.microsoft.com/office/drawing/2014/main" id="{7AC2177E-8787-424A-A677-CB433A34BFC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19" name="TextBox 4918">
          <a:extLst>
            <a:ext uri="{FF2B5EF4-FFF2-40B4-BE49-F238E27FC236}">
              <a16:creationId xmlns:a16="http://schemas.microsoft.com/office/drawing/2014/main" id="{A8008F3E-2B33-4679-96FE-E55997C5304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20" name="TextBox 4919">
          <a:extLst>
            <a:ext uri="{FF2B5EF4-FFF2-40B4-BE49-F238E27FC236}">
              <a16:creationId xmlns:a16="http://schemas.microsoft.com/office/drawing/2014/main" id="{AE21EA7F-5EFE-4CB4-849D-A6094836804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21" name="TextBox 4920">
          <a:extLst>
            <a:ext uri="{FF2B5EF4-FFF2-40B4-BE49-F238E27FC236}">
              <a16:creationId xmlns:a16="http://schemas.microsoft.com/office/drawing/2014/main" id="{C0078846-8941-4D03-9918-7E1EF0E281A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22" name="TextBox 4921">
          <a:extLst>
            <a:ext uri="{FF2B5EF4-FFF2-40B4-BE49-F238E27FC236}">
              <a16:creationId xmlns:a16="http://schemas.microsoft.com/office/drawing/2014/main" id="{8D61828B-213D-4766-92D6-2048675DFB2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23" name="TextBox 4922">
          <a:extLst>
            <a:ext uri="{FF2B5EF4-FFF2-40B4-BE49-F238E27FC236}">
              <a16:creationId xmlns:a16="http://schemas.microsoft.com/office/drawing/2014/main" id="{5AB05147-AF0A-4349-9862-4BCEEC9B991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24" name="TextBox 4923">
          <a:extLst>
            <a:ext uri="{FF2B5EF4-FFF2-40B4-BE49-F238E27FC236}">
              <a16:creationId xmlns:a16="http://schemas.microsoft.com/office/drawing/2014/main" id="{D45E811D-C13F-48ED-8AA6-CD4D941E78A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25" name="TextBox 4924">
          <a:extLst>
            <a:ext uri="{FF2B5EF4-FFF2-40B4-BE49-F238E27FC236}">
              <a16:creationId xmlns:a16="http://schemas.microsoft.com/office/drawing/2014/main" id="{079A2277-8006-483E-9D64-E3348915EBC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26" name="TextBox 4925">
          <a:extLst>
            <a:ext uri="{FF2B5EF4-FFF2-40B4-BE49-F238E27FC236}">
              <a16:creationId xmlns:a16="http://schemas.microsoft.com/office/drawing/2014/main" id="{1CB30EB2-E203-4199-9DC4-0CDD77EA9A0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27" name="TextBox 4926">
          <a:extLst>
            <a:ext uri="{FF2B5EF4-FFF2-40B4-BE49-F238E27FC236}">
              <a16:creationId xmlns:a16="http://schemas.microsoft.com/office/drawing/2014/main" id="{C11043CC-E7D8-49AB-8BB3-8A5147A484A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28" name="TextBox 4927">
          <a:extLst>
            <a:ext uri="{FF2B5EF4-FFF2-40B4-BE49-F238E27FC236}">
              <a16:creationId xmlns:a16="http://schemas.microsoft.com/office/drawing/2014/main" id="{51F0C66F-7B6C-4F33-AAD8-F6A99D837DD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29" name="TextBox 4928">
          <a:extLst>
            <a:ext uri="{FF2B5EF4-FFF2-40B4-BE49-F238E27FC236}">
              <a16:creationId xmlns:a16="http://schemas.microsoft.com/office/drawing/2014/main" id="{4380502A-0BF7-407C-AA45-684650B9A48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30" name="TextBox 4929">
          <a:extLst>
            <a:ext uri="{FF2B5EF4-FFF2-40B4-BE49-F238E27FC236}">
              <a16:creationId xmlns:a16="http://schemas.microsoft.com/office/drawing/2014/main" id="{08B7A2A8-1E23-4F31-B49E-183DC59D29F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31" name="TextBox 4930">
          <a:extLst>
            <a:ext uri="{FF2B5EF4-FFF2-40B4-BE49-F238E27FC236}">
              <a16:creationId xmlns:a16="http://schemas.microsoft.com/office/drawing/2014/main" id="{4E9B011D-E512-49B0-BA22-1F3D3F4BED4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32" name="TextBox 4931">
          <a:extLst>
            <a:ext uri="{FF2B5EF4-FFF2-40B4-BE49-F238E27FC236}">
              <a16:creationId xmlns:a16="http://schemas.microsoft.com/office/drawing/2014/main" id="{2D23D42E-1101-49FC-B054-BE37FA06EFE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33" name="TextBox 4932">
          <a:extLst>
            <a:ext uri="{FF2B5EF4-FFF2-40B4-BE49-F238E27FC236}">
              <a16:creationId xmlns:a16="http://schemas.microsoft.com/office/drawing/2014/main" id="{26C8B768-E3AF-4F10-8899-76B2419A627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34" name="TextBox 4933">
          <a:extLst>
            <a:ext uri="{FF2B5EF4-FFF2-40B4-BE49-F238E27FC236}">
              <a16:creationId xmlns:a16="http://schemas.microsoft.com/office/drawing/2014/main" id="{2421D3ED-2EF6-48F8-B1D2-67E255CD5B3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35" name="TextBox 4934">
          <a:extLst>
            <a:ext uri="{FF2B5EF4-FFF2-40B4-BE49-F238E27FC236}">
              <a16:creationId xmlns:a16="http://schemas.microsoft.com/office/drawing/2014/main" id="{49742AD1-276B-411D-9667-1FC40C95D9E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36" name="TextBox 4935">
          <a:extLst>
            <a:ext uri="{FF2B5EF4-FFF2-40B4-BE49-F238E27FC236}">
              <a16:creationId xmlns:a16="http://schemas.microsoft.com/office/drawing/2014/main" id="{B709AD71-8BE4-4C4E-9B23-579041D336C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37" name="TextBox 4936">
          <a:extLst>
            <a:ext uri="{FF2B5EF4-FFF2-40B4-BE49-F238E27FC236}">
              <a16:creationId xmlns:a16="http://schemas.microsoft.com/office/drawing/2014/main" id="{EF61A59D-D2F6-495C-8A55-6E2E092553B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38" name="TextBox 4937">
          <a:extLst>
            <a:ext uri="{FF2B5EF4-FFF2-40B4-BE49-F238E27FC236}">
              <a16:creationId xmlns:a16="http://schemas.microsoft.com/office/drawing/2014/main" id="{4EFA31AB-A33C-4DE7-81E9-EC8D758D694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39" name="TextBox 4938">
          <a:extLst>
            <a:ext uri="{FF2B5EF4-FFF2-40B4-BE49-F238E27FC236}">
              <a16:creationId xmlns:a16="http://schemas.microsoft.com/office/drawing/2014/main" id="{9CA28778-74AE-4658-A749-AD901F65008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40" name="TextBox 4939">
          <a:extLst>
            <a:ext uri="{FF2B5EF4-FFF2-40B4-BE49-F238E27FC236}">
              <a16:creationId xmlns:a16="http://schemas.microsoft.com/office/drawing/2014/main" id="{83798475-916C-4147-899D-C50CA2A852D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41" name="TextBox 4940">
          <a:extLst>
            <a:ext uri="{FF2B5EF4-FFF2-40B4-BE49-F238E27FC236}">
              <a16:creationId xmlns:a16="http://schemas.microsoft.com/office/drawing/2014/main" id="{474B863A-CD75-448A-B9FF-2B80B6F5B7C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42" name="TextBox 4941">
          <a:extLst>
            <a:ext uri="{FF2B5EF4-FFF2-40B4-BE49-F238E27FC236}">
              <a16:creationId xmlns:a16="http://schemas.microsoft.com/office/drawing/2014/main" id="{D09B1238-C6AA-4CF0-A137-F13CAF3ED02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43" name="TextBox 4942">
          <a:extLst>
            <a:ext uri="{FF2B5EF4-FFF2-40B4-BE49-F238E27FC236}">
              <a16:creationId xmlns:a16="http://schemas.microsoft.com/office/drawing/2014/main" id="{B141BFAA-8C4E-4748-9088-CAB7DD7CEF3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44" name="TextBox 4943">
          <a:extLst>
            <a:ext uri="{FF2B5EF4-FFF2-40B4-BE49-F238E27FC236}">
              <a16:creationId xmlns:a16="http://schemas.microsoft.com/office/drawing/2014/main" id="{90ED2869-DE01-431C-8D4D-01CC944D901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45" name="TextBox 4944">
          <a:extLst>
            <a:ext uri="{FF2B5EF4-FFF2-40B4-BE49-F238E27FC236}">
              <a16:creationId xmlns:a16="http://schemas.microsoft.com/office/drawing/2014/main" id="{40F8F0CA-28B0-4F90-B052-EEFB82AD475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46" name="TextBox 4945">
          <a:extLst>
            <a:ext uri="{FF2B5EF4-FFF2-40B4-BE49-F238E27FC236}">
              <a16:creationId xmlns:a16="http://schemas.microsoft.com/office/drawing/2014/main" id="{02A3C5B5-6D5F-4399-96D5-F7399AE0D62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47" name="TextBox 4946">
          <a:extLst>
            <a:ext uri="{FF2B5EF4-FFF2-40B4-BE49-F238E27FC236}">
              <a16:creationId xmlns:a16="http://schemas.microsoft.com/office/drawing/2014/main" id="{E1E25178-F4B4-4244-BD0F-D7833421E3E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48" name="TextBox 4947">
          <a:extLst>
            <a:ext uri="{FF2B5EF4-FFF2-40B4-BE49-F238E27FC236}">
              <a16:creationId xmlns:a16="http://schemas.microsoft.com/office/drawing/2014/main" id="{3BE87B13-4C2F-489B-9F31-88831A6E677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49" name="TextBox 4948">
          <a:extLst>
            <a:ext uri="{FF2B5EF4-FFF2-40B4-BE49-F238E27FC236}">
              <a16:creationId xmlns:a16="http://schemas.microsoft.com/office/drawing/2014/main" id="{E53148DD-DAD5-4AF4-AB2B-0FB3D404F68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50" name="TextBox 4949">
          <a:extLst>
            <a:ext uri="{FF2B5EF4-FFF2-40B4-BE49-F238E27FC236}">
              <a16:creationId xmlns:a16="http://schemas.microsoft.com/office/drawing/2014/main" id="{1E52BA0F-8E0B-458D-804C-9864EA583D2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51" name="TextBox 4950">
          <a:extLst>
            <a:ext uri="{FF2B5EF4-FFF2-40B4-BE49-F238E27FC236}">
              <a16:creationId xmlns:a16="http://schemas.microsoft.com/office/drawing/2014/main" id="{A15A3012-BF0C-4965-B32B-A5A335033B9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52" name="TextBox 4951">
          <a:extLst>
            <a:ext uri="{FF2B5EF4-FFF2-40B4-BE49-F238E27FC236}">
              <a16:creationId xmlns:a16="http://schemas.microsoft.com/office/drawing/2014/main" id="{1EFF45A3-DD2A-4ABE-871F-C9824E4D15C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53" name="TextBox 4952">
          <a:extLst>
            <a:ext uri="{FF2B5EF4-FFF2-40B4-BE49-F238E27FC236}">
              <a16:creationId xmlns:a16="http://schemas.microsoft.com/office/drawing/2014/main" id="{CCAEF477-AD53-41E9-AD76-517826EE857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54" name="TextBox 4953">
          <a:extLst>
            <a:ext uri="{FF2B5EF4-FFF2-40B4-BE49-F238E27FC236}">
              <a16:creationId xmlns:a16="http://schemas.microsoft.com/office/drawing/2014/main" id="{6B358E57-E34F-4941-BCC4-3BB21AB7C5A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55" name="TextBox 4954">
          <a:extLst>
            <a:ext uri="{FF2B5EF4-FFF2-40B4-BE49-F238E27FC236}">
              <a16:creationId xmlns:a16="http://schemas.microsoft.com/office/drawing/2014/main" id="{809A7D11-5E55-4542-AD2D-0055BF4EDFB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56" name="TextBox 4955">
          <a:extLst>
            <a:ext uri="{FF2B5EF4-FFF2-40B4-BE49-F238E27FC236}">
              <a16:creationId xmlns:a16="http://schemas.microsoft.com/office/drawing/2014/main" id="{C54F43EA-D56C-405D-87B6-C822A044E5F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57" name="TextBox 4956">
          <a:extLst>
            <a:ext uri="{FF2B5EF4-FFF2-40B4-BE49-F238E27FC236}">
              <a16:creationId xmlns:a16="http://schemas.microsoft.com/office/drawing/2014/main" id="{66137144-6ECB-48DD-8D92-63E41016B89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58" name="TextBox 4957">
          <a:extLst>
            <a:ext uri="{FF2B5EF4-FFF2-40B4-BE49-F238E27FC236}">
              <a16:creationId xmlns:a16="http://schemas.microsoft.com/office/drawing/2014/main" id="{07CE83AD-8871-42E2-ABF1-0D8DE28188B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59" name="TextBox 4958">
          <a:extLst>
            <a:ext uri="{FF2B5EF4-FFF2-40B4-BE49-F238E27FC236}">
              <a16:creationId xmlns:a16="http://schemas.microsoft.com/office/drawing/2014/main" id="{40AC93DB-5269-4143-8C26-BE9C84472D2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60" name="TextBox 4959">
          <a:extLst>
            <a:ext uri="{FF2B5EF4-FFF2-40B4-BE49-F238E27FC236}">
              <a16:creationId xmlns:a16="http://schemas.microsoft.com/office/drawing/2014/main" id="{DF8C168B-8E47-4915-9B04-617D113D2F6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61" name="TextBox 4960">
          <a:extLst>
            <a:ext uri="{FF2B5EF4-FFF2-40B4-BE49-F238E27FC236}">
              <a16:creationId xmlns:a16="http://schemas.microsoft.com/office/drawing/2014/main" id="{C8E77BAB-79E5-4B5D-86FE-105ABE56608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62" name="TextBox 4961">
          <a:extLst>
            <a:ext uri="{FF2B5EF4-FFF2-40B4-BE49-F238E27FC236}">
              <a16:creationId xmlns:a16="http://schemas.microsoft.com/office/drawing/2014/main" id="{04A85E64-6B78-4FBE-81F4-57C58ED7919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63" name="TextBox 4962">
          <a:extLst>
            <a:ext uri="{FF2B5EF4-FFF2-40B4-BE49-F238E27FC236}">
              <a16:creationId xmlns:a16="http://schemas.microsoft.com/office/drawing/2014/main" id="{E89AF25D-9212-47F0-89AB-352DB14A3C4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64" name="TextBox 4963">
          <a:extLst>
            <a:ext uri="{FF2B5EF4-FFF2-40B4-BE49-F238E27FC236}">
              <a16:creationId xmlns:a16="http://schemas.microsoft.com/office/drawing/2014/main" id="{F6EFA5FC-279B-436C-8852-3FE0B90502B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65" name="TextBox 4964">
          <a:extLst>
            <a:ext uri="{FF2B5EF4-FFF2-40B4-BE49-F238E27FC236}">
              <a16:creationId xmlns:a16="http://schemas.microsoft.com/office/drawing/2014/main" id="{E07919F6-692B-4F72-AF27-C28498B6E64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66" name="TextBox 4965">
          <a:extLst>
            <a:ext uri="{FF2B5EF4-FFF2-40B4-BE49-F238E27FC236}">
              <a16:creationId xmlns:a16="http://schemas.microsoft.com/office/drawing/2014/main" id="{64C5A603-24CB-437D-B67A-35ECEC24FB8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67" name="TextBox 4966">
          <a:extLst>
            <a:ext uri="{FF2B5EF4-FFF2-40B4-BE49-F238E27FC236}">
              <a16:creationId xmlns:a16="http://schemas.microsoft.com/office/drawing/2014/main" id="{A46F7AB7-3735-42B9-87E8-8CE36DD1A88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68" name="TextBox 4967">
          <a:extLst>
            <a:ext uri="{FF2B5EF4-FFF2-40B4-BE49-F238E27FC236}">
              <a16:creationId xmlns:a16="http://schemas.microsoft.com/office/drawing/2014/main" id="{E9E16B19-702E-4B84-86D6-596F6F010E0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69" name="TextBox 4968">
          <a:extLst>
            <a:ext uri="{FF2B5EF4-FFF2-40B4-BE49-F238E27FC236}">
              <a16:creationId xmlns:a16="http://schemas.microsoft.com/office/drawing/2014/main" id="{4C07CC21-720F-4BB9-8BA4-AB9BDB9FA3E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70" name="TextBox 4969">
          <a:extLst>
            <a:ext uri="{FF2B5EF4-FFF2-40B4-BE49-F238E27FC236}">
              <a16:creationId xmlns:a16="http://schemas.microsoft.com/office/drawing/2014/main" id="{B45CB794-EAA4-4C72-9D82-BF936122AB8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71" name="TextBox 4970">
          <a:extLst>
            <a:ext uri="{FF2B5EF4-FFF2-40B4-BE49-F238E27FC236}">
              <a16:creationId xmlns:a16="http://schemas.microsoft.com/office/drawing/2014/main" id="{343FCA3A-CB84-42D9-BCB0-31F85E49B72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72" name="TextBox 4971">
          <a:extLst>
            <a:ext uri="{FF2B5EF4-FFF2-40B4-BE49-F238E27FC236}">
              <a16:creationId xmlns:a16="http://schemas.microsoft.com/office/drawing/2014/main" id="{F8BD335D-C490-46FC-9D7A-5438FFDE380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73" name="TextBox 4972">
          <a:extLst>
            <a:ext uri="{FF2B5EF4-FFF2-40B4-BE49-F238E27FC236}">
              <a16:creationId xmlns:a16="http://schemas.microsoft.com/office/drawing/2014/main" id="{214A9CCC-3F6E-4F85-99DB-24207783952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74" name="TextBox 4973">
          <a:extLst>
            <a:ext uri="{FF2B5EF4-FFF2-40B4-BE49-F238E27FC236}">
              <a16:creationId xmlns:a16="http://schemas.microsoft.com/office/drawing/2014/main" id="{3D9693AB-AB6B-42A5-B236-423ACE43BA2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75" name="TextBox 4974">
          <a:extLst>
            <a:ext uri="{FF2B5EF4-FFF2-40B4-BE49-F238E27FC236}">
              <a16:creationId xmlns:a16="http://schemas.microsoft.com/office/drawing/2014/main" id="{5D63D6A5-D432-49ED-A6B5-009A20689C6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76" name="TextBox 4975">
          <a:extLst>
            <a:ext uri="{FF2B5EF4-FFF2-40B4-BE49-F238E27FC236}">
              <a16:creationId xmlns:a16="http://schemas.microsoft.com/office/drawing/2014/main" id="{036E787A-0EC6-4AF8-BB4A-2208FFAC9FD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77" name="TextBox 4976">
          <a:extLst>
            <a:ext uri="{FF2B5EF4-FFF2-40B4-BE49-F238E27FC236}">
              <a16:creationId xmlns:a16="http://schemas.microsoft.com/office/drawing/2014/main" id="{78EC0EDF-E2FB-426C-8DE1-A8C1F9749C3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78" name="TextBox 4977">
          <a:extLst>
            <a:ext uri="{FF2B5EF4-FFF2-40B4-BE49-F238E27FC236}">
              <a16:creationId xmlns:a16="http://schemas.microsoft.com/office/drawing/2014/main" id="{24021FF8-9EB4-4A10-AD56-B52AF2CE283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79" name="TextBox 4978">
          <a:extLst>
            <a:ext uri="{FF2B5EF4-FFF2-40B4-BE49-F238E27FC236}">
              <a16:creationId xmlns:a16="http://schemas.microsoft.com/office/drawing/2014/main" id="{6C549C22-A622-4C47-A715-17403FD061B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80" name="TextBox 4979">
          <a:extLst>
            <a:ext uri="{FF2B5EF4-FFF2-40B4-BE49-F238E27FC236}">
              <a16:creationId xmlns:a16="http://schemas.microsoft.com/office/drawing/2014/main" id="{27A429D7-7FE2-446E-8261-60C454A6BBA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81" name="TextBox 4980">
          <a:extLst>
            <a:ext uri="{FF2B5EF4-FFF2-40B4-BE49-F238E27FC236}">
              <a16:creationId xmlns:a16="http://schemas.microsoft.com/office/drawing/2014/main" id="{49641EBE-0343-4E65-8DF7-6EF6B6E3D82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82" name="TextBox 4981">
          <a:extLst>
            <a:ext uri="{FF2B5EF4-FFF2-40B4-BE49-F238E27FC236}">
              <a16:creationId xmlns:a16="http://schemas.microsoft.com/office/drawing/2014/main" id="{0ACD825B-E657-4335-84AC-77C03D574C2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83" name="TextBox 4982">
          <a:extLst>
            <a:ext uri="{FF2B5EF4-FFF2-40B4-BE49-F238E27FC236}">
              <a16:creationId xmlns:a16="http://schemas.microsoft.com/office/drawing/2014/main" id="{A9E1E535-4A3E-4519-96B9-0F7C98216BB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84" name="TextBox 4983">
          <a:extLst>
            <a:ext uri="{FF2B5EF4-FFF2-40B4-BE49-F238E27FC236}">
              <a16:creationId xmlns:a16="http://schemas.microsoft.com/office/drawing/2014/main" id="{1F6B0A92-48C6-49B7-9C62-0739579C5B3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85" name="TextBox 4984">
          <a:extLst>
            <a:ext uri="{FF2B5EF4-FFF2-40B4-BE49-F238E27FC236}">
              <a16:creationId xmlns:a16="http://schemas.microsoft.com/office/drawing/2014/main" id="{61082C66-E899-4B45-9D66-39D4CA43A00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86" name="TextBox 4985">
          <a:extLst>
            <a:ext uri="{FF2B5EF4-FFF2-40B4-BE49-F238E27FC236}">
              <a16:creationId xmlns:a16="http://schemas.microsoft.com/office/drawing/2014/main" id="{AECE505D-C32E-43C1-8FA6-3C7098BFADB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87" name="TextBox 4986">
          <a:extLst>
            <a:ext uri="{FF2B5EF4-FFF2-40B4-BE49-F238E27FC236}">
              <a16:creationId xmlns:a16="http://schemas.microsoft.com/office/drawing/2014/main" id="{20D3BE95-F8A5-41D2-B4AB-FC453DE4493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88" name="TextBox 4987">
          <a:extLst>
            <a:ext uri="{FF2B5EF4-FFF2-40B4-BE49-F238E27FC236}">
              <a16:creationId xmlns:a16="http://schemas.microsoft.com/office/drawing/2014/main" id="{12C1BCCB-AEFB-46D9-93BE-AD1BECCA3A4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89" name="TextBox 4988">
          <a:extLst>
            <a:ext uri="{FF2B5EF4-FFF2-40B4-BE49-F238E27FC236}">
              <a16:creationId xmlns:a16="http://schemas.microsoft.com/office/drawing/2014/main" id="{CE892713-D178-49EB-B77C-E1C120EEF7D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90" name="TextBox 4989">
          <a:extLst>
            <a:ext uri="{FF2B5EF4-FFF2-40B4-BE49-F238E27FC236}">
              <a16:creationId xmlns:a16="http://schemas.microsoft.com/office/drawing/2014/main" id="{404A6556-AB1B-44D4-98E2-4B27DD58D73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91" name="TextBox 4990">
          <a:extLst>
            <a:ext uri="{FF2B5EF4-FFF2-40B4-BE49-F238E27FC236}">
              <a16:creationId xmlns:a16="http://schemas.microsoft.com/office/drawing/2014/main" id="{A5C27456-D226-42D6-8EA9-3570E452F0B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92" name="TextBox 4991">
          <a:extLst>
            <a:ext uri="{FF2B5EF4-FFF2-40B4-BE49-F238E27FC236}">
              <a16:creationId xmlns:a16="http://schemas.microsoft.com/office/drawing/2014/main" id="{3246668F-3106-4A39-AF2F-E80954FCB36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93" name="TextBox 4992">
          <a:extLst>
            <a:ext uri="{FF2B5EF4-FFF2-40B4-BE49-F238E27FC236}">
              <a16:creationId xmlns:a16="http://schemas.microsoft.com/office/drawing/2014/main" id="{77629945-A72A-4B98-824A-4DEFD54A611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94" name="TextBox 4993">
          <a:extLst>
            <a:ext uri="{FF2B5EF4-FFF2-40B4-BE49-F238E27FC236}">
              <a16:creationId xmlns:a16="http://schemas.microsoft.com/office/drawing/2014/main" id="{BBA7BA22-F909-4482-9706-46D08CBCBF1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95" name="TextBox 4994">
          <a:extLst>
            <a:ext uri="{FF2B5EF4-FFF2-40B4-BE49-F238E27FC236}">
              <a16:creationId xmlns:a16="http://schemas.microsoft.com/office/drawing/2014/main" id="{AE26C9BC-8C7C-4FBD-B4CA-67223AF51C1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96" name="TextBox 4995">
          <a:extLst>
            <a:ext uri="{FF2B5EF4-FFF2-40B4-BE49-F238E27FC236}">
              <a16:creationId xmlns:a16="http://schemas.microsoft.com/office/drawing/2014/main" id="{FCCB0CF7-DE8C-4BE2-B7FC-FAD9166668A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97" name="TextBox 4996">
          <a:extLst>
            <a:ext uri="{FF2B5EF4-FFF2-40B4-BE49-F238E27FC236}">
              <a16:creationId xmlns:a16="http://schemas.microsoft.com/office/drawing/2014/main" id="{25E0D43C-FC81-44B9-816C-B31BC55F3A3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98" name="TextBox 4997">
          <a:extLst>
            <a:ext uri="{FF2B5EF4-FFF2-40B4-BE49-F238E27FC236}">
              <a16:creationId xmlns:a16="http://schemas.microsoft.com/office/drawing/2014/main" id="{EF98B8EF-8FEB-4421-98A7-B0BEE4537A5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4999" name="TextBox 4998">
          <a:extLst>
            <a:ext uri="{FF2B5EF4-FFF2-40B4-BE49-F238E27FC236}">
              <a16:creationId xmlns:a16="http://schemas.microsoft.com/office/drawing/2014/main" id="{B7A908E8-78F0-41EB-8D3E-E7524C8433C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00" name="TextBox 4999">
          <a:extLst>
            <a:ext uri="{FF2B5EF4-FFF2-40B4-BE49-F238E27FC236}">
              <a16:creationId xmlns:a16="http://schemas.microsoft.com/office/drawing/2014/main" id="{A4F5F8B5-670A-45F1-857B-C5EC93A74F2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01" name="TextBox 5000">
          <a:extLst>
            <a:ext uri="{FF2B5EF4-FFF2-40B4-BE49-F238E27FC236}">
              <a16:creationId xmlns:a16="http://schemas.microsoft.com/office/drawing/2014/main" id="{A9D0A41C-B078-4B7D-9BB9-652C20A89D1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02" name="TextBox 5001">
          <a:extLst>
            <a:ext uri="{FF2B5EF4-FFF2-40B4-BE49-F238E27FC236}">
              <a16:creationId xmlns:a16="http://schemas.microsoft.com/office/drawing/2014/main" id="{1DF8C8B6-05EC-4776-BF80-64707CC16B7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03" name="TextBox 5002">
          <a:extLst>
            <a:ext uri="{FF2B5EF4-FFF2-40B4-BE49-F238E27FC236}">
              <a16:creationId xmlns:a16="http://schemas.microsoft.com/office/drawing/2014/main" id="{EC585528-69C3-4E90-941D-7B720A81A70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04" name="TextBox 5003">
          <a:extLst>
            <a:ext uri="{FF2B5EF4-FFF2-40B4-BE49-F238E27FC236}">
              <a16:creationId xmlns:a16="http://schemas.microsoft.com/office/drawing/2014/main" id="{1FD20435-A2B8-4151-B968-27E3DCA4E65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05" name="TextBox 5004">
          <a:extLst>
            <a:ext uri="{FF2B5EF4-FFF2-40B4-BE49-F238E27FC236}">
              <a16:creationId xmlns:a16="http://schemas.microsoft.com/office/drawing/2014/main" id="{7AF25CA0-E275-43CF-83EA-29BD9545134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06" name="TextBox 5005">
          <a:extLst>
            <a:ext uri="{FF2B5EF4-FFF2-40B4-BE49-F238E27FC236}">
              <a16:creationId xmlns:a16="http://schemas.microsoft.com/office/drawing/2014/main" id="{6BA37798-5BCD-4853-9C56-9A617562140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07" name="TextBox 5006">
          <a:extLst>
            <a:ext uri="{FF2B5EF4-FFF2-40B4-BE49-F238E27FC236}">
              <a16:creationId xmlns:a16="http://schemas.microsoft.com/office/drawing/2014/main" id="{3F6F671B-5F42-45B5-AC9F-16356573A8F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08" name="TextBox 5007">
          <a:extLst>
            <a:ext uri="{FF2B5EF4-FFF2-40B4-BE49-F238E27FC236}">
              <a16:creationId xmlns:a16="http://schemas.microsoft.com/office/drawing/2014/main" id="{F2A8A82F-4C67-4B2A-8131-FECC7B83352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09" name="TextBox 5008">
          <a:extLst>
            <a:ext uri="{FF2B5EF4-FFF2-40B4-BE49-F238E27FC236}">
              <a16:creationId xmlns:a16="http://schemas.microsoft.com/office/drawing/2014/main" id="{0B82BF94-CC47-4756-9BD7-067AD62BF17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10" name="TextBox 5009">
          <a:extLst>
            <a:ext uri="{FF2B5EF4-FFF2-40B4-BE49-F238E27FC236}">
              <a16:creationId xmlns:a16="http://schemas.microsoft.com/office/drawing/2014/main" id="{2ABAD7C4-560D-4C56-9145-715874C9182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11" name="TextBox 5010">
          <a:extLst>
            <a:ext uri="{FF2B5EF4-FFF2-40B4-BE49-F238E27FC236}">
              <a16:creationId xmlns:a16="http://schemas.microsoft.com/office/drawing/2014/main" id="{F8BD4616-B5FC-4580-88D2-FF52C583C36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12" name="TextBox 5011">
          <a:extLst>
            <a:ext uri="{FF2B5EF4-FFF2-40B4-BE49-F238E27FC236}">
              <a16:creationId xmlns:a16="http://schemas.microsoft.com/office/drawing/2014/main" id="{EC16B113-0EAD-479B-9BA2-8AE7ED811B7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13" name="TextBox 5012">
          <a:extLst>
            <a:ext uri="{FF2B5EF4-FFF2-40B4-BE49-F238E27FC236}">
              <a16:creationId xmlns:a16="http://schemas.microsoft.com/office/drawing/2014/main" id="{FBFF5A56-2FBA-4FA7-8CFE-A4D7B304CB5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14" name="TextBox 5013">
          <a:extLst>
            <a:ext uri="{FF2B5EF4-FFF2-40B4-BE49-F238E27FC236}">
              <a16:creationId xmlns:a16="http://schemas.microsoft.com/office/drawing/2014/main" id="{77D8345A-CE4F-4A34-91B0-2E6114B0309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15" name="TextBox 5014">
          <a:extLst>
            <a:ext uri="{FF2B5EF4-FFF2-40B4-BE49-F238E27FC236}">
              <a16:creationId xmlns:a16="http://schemas.microsoft.com/office/drawing/2014/main" id="{59DEC9D6-7253-4DE2-BCA8-FD35971F8CA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16" name="TextBox 5015">
          <a:extLst>
            <a:ext uri="{FF2B5EF4-FFF2-40B4-BE49-F238E27FC236}">
              <a16:creationId xmlns:a16="http://schemas.microsoft.com/office/drawing/2014/main" id="{01E7803B-71E4-47E2-AB6A-9E79D2CFFF6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17" name="TextBox 5016">
          <a:extLst>
            <a:ext uri="{FF2B5EF4-FFF2-40B4-BE49-F238E27FC236}">
              <a16:creationId xmlns:a16="http://schemas.microsoft.com/office/drawing/2014/main" id="{2393EA26-15A6-423C-8637-98D105637CF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18" name="TextBox 5017">
          <a:extLst>
            <a:ext uri="{FF2B5EF4-FFF2-40B4-BE49-F238E27FC236}">
              <a16:creationId xmlns:a16="http://schemas.microsoft.com/office/drawing/2014/main" id="{1EBAD6FA-36BE-411E-B02D-B6B2548F50A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19" name="TextBox 5018">
          <a:extLst>
            <a:ext uri="{FF2B5EF4-FFF2-40B4-BE49-F238E27FC236}">
              <a16:creationId xmlns:a16="http://schemas.microsoft.com/office/drawing/2014/main" id="{F056CF9A-2DB0-42EC-AEDE-89CDEB676ED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20" name="TextBox 5019">
          <a:extLst>
            <a:ext uri="{FF2B5EF4-FFF2-40B4-BE49-F238E27FC236}">
              <a16:creationId xmlns:a16="http://schemas.microsoft.com/office/drawing/2014/main" id="{47A589AB-BAA0-4E47-BB06-EB37559BD18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21" name="TextBox 5020">
          <a:extLst>
            <a:ext uri="{FF2B5EF4-FFF2-40B4-BE49-F238E27FC236}">
              <a16:creationId xmlns:a16="http://schemas.microsoft.com/office/drawing/2014/main" id="{85307390-5220-43D9-8013-7DB82C47C26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22" name="TextBox 5021">
          <a:extLst>
            <a:ext uri="{FF2B5EF4-FFF2-40B4-BE49-F238E27FC236}">
              <a16:creationId xmlns:a16="http://schemas.microsoft.com/office/drawing/2014/main" id="{478C3AD6-0B62-49C7-9988-0FB0B022F02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23" name="TextBox 5022">
          <a:extLst>
            <a:ext uri="{FF2B5EF4-FFF2-40B4-BE49-F238E27FC236}">
              <a16:creationId xmlns:a16="http://schemas.microsoft.com/office/drawing/2014/main" id="{EF6045AE-5CA7-4754-8E23-CD358302404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24" name="TextBox 5023">
          <a:extLst>
            <a:ext uri="{FF2B5EF4-FFF2-40B4-BE49-F238E27FC236}">
              <a16:creationId xmlns:a16="http://schemas.microsoft.com/office/drawing/2014/main" id="{B726993B-6927-42B1-8358-C3E4AAD5058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25" name="TextBox 5024">
          <a:extLst>
            <a:ext uri="{FF2B5EF4-FFF2-40B4-BE49-F238E27FC236}">
              <a16:creationId xmlns:a16="http://schemas.microsoft.com/office/drawing/2014/main" id="{B76CE3E6-FBED-4F18-B46C-829CE4EC16B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26" name="TextBox 5025">
          <a:extLst>
            <a:ext uri="{FF2B5EF4-FFF2-40B4-BE49-F238E27FC236}">
              <a16:creationId xmlns:a16="http://schemas.microsoft.com/office/drawing/2014/main" id="{58111C95-ED28-47DB-8B7A-08076CC019E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27" name="TextBox 5026">
          <a:extLst>
            <a:ext uri="{FF2B5EF4-FFF2-40B4-BE49-F238E27FC236}">
              <a16:creationId xmlns:a16="http://schemas.microsoft.com/office/drawing/2014/main" id="{EDEE4C10-94B4-4606-A5BC-EABD770878E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28" name="TextBox 5027">
          <a:extLst>
            <a:ext uri="{FF2B5EF4-FFF2-40B4-BE49-F238E27FC236}">
              <a16:creationId xmlns:a16="http://schemas.microsoft.com/office/drawing/2014/main" id="{5C7EC72F-8EFB-430C-BDEF-D6438EA3AFB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29" name="TextBox 5028">
          <a:extLst>
            <a:ext uri="{FF2B5EF4-FFF2-40B4-BE49-F238E27FC236}">
              <a16:creationId xmlns:a16="http://schemas.microsoft.com/office/drawing/2014/main" id="{4271EFD0-7816-4703-BCE5-823ACB84419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30" name="TextBox 5029">
          <a:extLst>
            <a:ext uri="{FF2B5EF4-FFF2-40B4-BE49-F238E27FC236}">
              <a16:creationId xmlns:a16="http://schemas.microsoft.com/office/drawing/2014/main" id="{423F7EAF-9F57-4C07-A13B-4D92BB16696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31" name="TextBox 5030">
          <a:extLst>
            <a:ext uri="{FF2B5EF4-FFF2-40B4-BE49-F238E27FC236}">
              <a16:creationId xmlns:a16="http://schemas.microsoft.com/office/drawing/2014/main" id="{DDE42030-6285-45B4-8F15-3E0E8652724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32" name="TextBox 5031">
          <a:extLst>
            <a:ext uri="{FF2B5EF4-FFF2-40B4-BE49-F238E27FC236}">
              <a16:creationId xmlns:a16="http://schemas.microsoft.com/office/drawing/2014/main" id="{129DD583-C946-4D92-9A8A-9AD7C43ECB5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33" name="TextBox 5032">
          <a:extLst>
            <a:ext uri="{FF2B5EF4-FFF2-40B4-BE49-F238E27FC236}">
              <a16:creationId xmlns:a16="http://schemas.microsoft.com/office/drawing/2014/main" id="{38F8FC81-EF71-4DE8-8195-E6B2039FDBD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34" name="TextBox 5033">
          <a:extLst>
            <a:ext uri="{FF2B5EF4-FFF2-40B4-BE49-F238E27FC236}">
              <a16:creationId xmlns:a16="http://schemas.microsoft.com/office/drawing/2014/main" id="{EA78B871-A6FF-4F64-9F08-7C4E6D5DB62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35" name="TextBox 5034">
          <a:extLst>
            <a:ext uri="{FF2B5EF4-FFF2-40B4-BE49-F238E27FC236}">
              <a16:creationId xmlns:a16="http://schemas.microsoft.com/office/drawing/2014/main" id="{CC399CC3-5A9F-40DC-9681-4610BBA4370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36" name="TextBox 5035">
          <a:extLst>
            <a:ext uri="{FF2B5EF4-FFF2-40B4-BE49-F238E27FC236}">
              <a16:creationId xmlns:a16="http://schemas.microsoft.com/office/drawing/2014/main" id="{B3017CF8-8F17-4B98-B70F-AD38544210F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37" name="TextBox 5036">
          <a:extLst>
            <a:ext uri="{FF2B5EF4-FFF2-40B4-BE49-F238E27FC236}">
              <a16:creationId xmlns:a16="http://schemas.microsoft.com/office/drawing/2014/main" id="{5B19ACF8-9353-404F-8299-FE2386D3298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38" name="TextBox 5037">
          <a:extLst>
            <a:ext uri="{FF2B5EF4-FFF2-40B4-BE49-F238E27FC236}">
              <a16:creationId xmlns:a16="http://schemas.microsoft.com/office/drawing/2014/main" id="{AF4ACB9B-198B-4686-966E-B889D8D7093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39" name="TextBox 5038">
          <a:extLst>
            <a:ext uri="{FF2B5EF4-FFF2-40B4-BE49-F238E27FC236}">
              <a16:creationId xmlns:a16="http://schemas.microsoft.com/office/drawing/2014/main" id="{B31623B3-05B0-41DC-8B95-F395FD4C13C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40" name="TextBox 5039">
          <a:extLst>
            <a:ext uri="{FF2B5EF4-FFF2-40B4-BE49-F238E27FC236}">
              <a16:creationId xmlns:a16="http://schemas.microsoft.com/office/drawing/2014/main" id="{BC274283-169F-4572-81C8-14F6CB4194A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41" name="TextBox 5040">
          <a:extLst>
            <a:ext uri="{FF2B5EF4-FFF2-40B4-BE49-F238E27FC236}">
              <a16:creationId xmlns:a16="http://schemas.microsoft.com/office/drawing/2014/main" id="{250BEEB5-6643-443C-864E-A1C25CCB7B9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42" name="TextBox 5041">
          <a:extLst>
            <a:ext uri="{FF2B5EF4-FFF2-40B4-BE49-F238E27FC236}">
              <a16:creationId xmlns:a16="http://schemas.microsoft.com/office/drawing/2014/main" id="{8D852694-B127-468A-9F72-032709E474A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43" name="TextBox 5042">
          <a:extLst>
            <a:ext uri="{FF2B5EF4-FFF2-40B4-BE49-F238E27FC236}">
              <a16:creationId xmlns:a16="http://schemas.microsoft.com/office/drawing/2014/main" id="{24A289E6-9383-483B-AA83-CE0D33778A9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44" name="TextBox 5043">
          <a:extLst>
            <a:ext uri="{FF2B5EF4-FFF2-40B4-BE49-F238E27FC236}">
              <a16:creationId xmlns:a16="http://schemas.microsoft.com/office/drawing/2014/main" id="{CF39FF55-BB66-4FC0-BB86-D527E431F59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45" name="TextBox 5044">
          <a:extLst>
            <a:ext uri="{FF2B5EF4-FFF2-40B4-BE49-F238E27FC236}">
              <a16:creationId xmlns:a16="http://schemas.microsoft.com/office/drawing/2014/main" id="{2AC6479B-19F7-48E5-9AB6-F250C6F6B9F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46" name="TextBox 5045">
          <a:extLst>
            <a:ext uri="{FF2B5EF4-FFF2-40B4-BE49-F238E27FC236}">
              <a16:creationId xmlns:a16="http://schemas.microsoft.com/office/drawing/2014/main" id="{E7CCB3E1-CC68-49C9-A04E-F644328E815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47" name="TextBox 5046">
          <a:extLst>
            <a:ext uri="{FF2B5EF4-FFF2-40B4-BE49-F238E27FC236}">
              <a16:creationId xmlns:a16="http://schemas.microsoft.com/office/drawing/2014/main" id="{1DBD9CD2-EF83-410E-B08A-37792720499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48" name="TextBox 5047">
          <a:extLst>
            <a:ext uri="{FF2B5EF4-FFF2-40B4-BE49-F238E27FC236}">
              <a16:creationId xmlns:a16="http://schemas.microsoft.com/office/drawing/2014/main" id="{C72BBF47-A696-4A29-9D5B-CC91A2177D0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49" name="TextBox 5048">
          <a:extLst>
            <a:ext uri="{FF2B5EF4-FFF2-40B4-BE49-F238E27FC236}">
              <a16:creationId xmlns:a16="http://schemas.microsoft.com/office/drawing/2014/main" id="{8F5E0C95-A388-4B09-81FF-5F92DD451EE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50" name="TextBox 5049">
          <a:extLst>
            <a:ext uri="{FF2B5EF4-FFF2-40B4-BE49-F238E27FC236}">
              <a16:creationId xmlns:a16="http://schemas.microsoft.com/office/drawing/2014/main" id="{AADC2051-AD1A-4AA7-8AB3-E11D8A281DD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51" name="TextBox 5050">
          <a:extLst>
            <a:ext uri="{FF2B5EF4-FFF2-40B4-BE49-F238E27FC236}">
              <a16:creationId xmlns:a16="http://schemas.microsoft.com/office/drawing/2014/main" id="{C5B83D6F-9BE1-4E6F-B631-4C5A96BB73E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52" name="TextBox 5051">
          <a:extLst>
            <a:ext uri="{FF2B5EF4-FFF2-40B4-BE49-F238E27FC236}">
              <a16:creationId xmlns:a16="http://schemas.microsoft.com/office/drawing/2014/main" id="{C39B7B2B-AD23-4EA9-B4EF-7235A3A97F0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53" name="TextBox 5052">
          <a:extLst>
            <a:ext uri="{FF2B5EF4-FFF2-40B4-BE49-F238E27FC236}">
              <a16:creationId xmlns:a16="http://schemas.microsoft.com/office/drawing/2014/main" id="{B0DFFC0C-4D2E-4839-A6DB-E983FC37CD7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54" name="TextBox 5053">
          <a:extLst>
            <a:ext uri="{FF2B5EF4-FFF2-40B4-BE49-F238E27FC236}">
              <a16:creationId xmlns:a16="http://schemas.microsoft.com/office/drawing/2014/main" id="{DD9B175B-C916-49EC-AD38-F4E38A86009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55" name="TextBox 5054">
          <a:extLst>
            <a:ext uri="{FF2B5EF4-FFF2-40B4-BE49-F238E27FC236}">
              <a16:creationId xmlns:a16="http://schemas.microsoft.com/office/drawing/2014/main" id="{5E618849-C325-4B94-B6E7-181C0F7F774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56" name="TextBox 5055">
          <a:extLst>
            <a:ext uri="{FF2B5EF4-FFF2-40B4-BE49-F238E27FC236}">
              <a16:creationId xmlns:a16="http://schemas.microsoft.com/office/drawing/2014/main" id="{CD2E1CBB-7A98-4AF8-8FAF-91D1094FF32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57" name="TextBox 5056">
          <a:extLst>
            <a:ext uri="{FF2B5EF4-FFF2-40B4-BE49-F238E27FC236}">
              <a16:creationId xmlns:a16="http://schemas.microsoft.com/office/drawing/2014/main" id="{63D047D0-6C4A-4C7D-B273-857D48BB1AD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58" name="TextBox 5057">
          <a:extLst>
            <a:ext uri="{FF2B5EF4-FFF2-40B4-BE49-F238E27FC236}">
              <a16:creationId xmlns:a16="http://schemas.microsoft.com/office/drawing/2014/main" id="{1E29FFA7-7ED6-4B43-AAB9-D178853753B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59" name="TextBox 5058">
          <a:extLst>
            <a:ext uri="{FF2B5EF4-FFF2-40B4-BE49-F238E27FC236}">
              <a16:creationId xmlns:a16="http://schemas.microsoft.com/office/drawing/2014/main" id="{419B4B2A-2272-4277-94D7-B3E17DCAEA7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60" name="TextBox 5059">
          <a:extLst>
            <a:ext uri="{FF2B5EF4-FFF2-40B4-BE49-F238E27FC236}">
              <a16:creationId xmlns:a16="http://schemas.microsoft.com/office/drawing/2014/main" id="{7F239B66-9DA3-4F12-BFE6-EBAC8816807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61" name="TextBox 5060">
          <a:extLst>
            <a:ext uri="{FF2B5EF4-FFF2-40B4-BE49-F238E27FC236}">
              <a16:creationId xmlns:a16="http://schemas.microsoft.com/office/drawing/2014/main" id="{FFA749DC-C631-4CDF-BCBD-7385F5C598D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62" name="TextBox 5061">
          <a:extLst>
            <a:ext uri="{FF2B5EF4-FFF2-40B4-BE49-F238E27FC236}">
              <a16:creationId xmlns:a16="http://schemas.microsoft.com/office/drawing/2014/main" id="{679DEE7A-8D22-4AE1-9A33-BB2E635472D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63" name="TextBox 5062">
          <a:extLst>
            <a:ext uri="{FF2B5EF4-FFF2-40B4-BE49-F238E27FC236}">
              <a16:creationId xmlns:a16="http://schemas.microsoft.com/office/drawing/2014/main" id="{F5650C69-5DEF-49E9-A62B-DEBCAAEB96C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64" name="TextBox 5063">
          <a:extLst>
            <a:ext uri="{FF2B5EF4-FFF2-40B4-BE49-F238E27FC236}">
              <a16:creationId xmlns:a16="http://schemas.microsoft.com/office/drawing/2014/main" id="{84CBDA00-E67C-4870-918F-F0B89FED9E8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65" name="TextBox 5064">
          <a:extLst>
            <a:ext uri="{FF2B5EF4-FFF2-40B4-BE49-F238E27FC236}">
              <a16:creationId xmlns:a16="http://schemas.microsoft.com/office/drawing/2014/main" id="{23B2543D-63A4-4656-861E-995EB8B5546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66" name="TextBox 5065">
          <a:extLst>
            <a:ext uri="{FF2B5EF4-FFF2-40B4-BE49-F238E27FC236}">
              <a16:creationId xmlns:a16="http://schemas.microsoft.com/office/drawing/2014/main" id="{66301418-F391-420E-BAF6-C2D604CDECE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67" name="TextBox 5066">
          <a:extLst>
            <a:ext uri="{FF2B5EF4-FFF2-40B4-BE49-F238E27FC236}">
              <a16:creationId xmlns:a16="http://schemas.microsoft.com/office/drawing/2014/main" id="{E980C9EB-AC56-4B99-9281-5ACF3270625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68" name="TextBox 5067">
          <a:extLst>
            <a:ext uri="{FF2B5EF4-FFF2-40B4-BE49-F238E27FC236}">
              <a16:creationId xmlns:a16="http://schemas.microsoft.com/office/drawing/2014/main" id="{94D026FD-B718-44D5-9626-F0D96C1D176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69" name="TextBox 5068">
          <a:extLst>
            <a:ext uri="{FF2B5EF4-FFF2-40B4-BE49-F238E27FC236}">
              <a16:creationId xmlns:a16="http://schemas.microsoft.com/office/drawing/2014/main" id="{00B52A8A-CEBA-42AA-A1D6-213B41C3D27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70" name="TextBox 5069">
          <a:extLst>
            <a:ext uri="{FF2B5EF4-FFF2-40B4-BE49-F238E27FC236}">
              <a16:creationId xmlns:a16="http://schemas.microsoft.com/office/drawing/2014/main" id="{ECF76E4A-C193-4166-B74D-EAA413EC34A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71" name="TextBox 5070">
          <a:extLst>
            <a:ext uri="{FF2B5EF4-FFF2-40B4-BE49-F238E27FC236}">
              <a16:creationId xmlns:a16="http://schemas.microsoft.com/office/drawing/2014/main" id="{D4267AFA-C261-4A4A-9807-149B69D20A0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72" name="TextBox 5071">
          <a:extLst>
            <a:ext uri="{FF2B5EF4-FFF2-40B4-BE49-F238E27FC236}">
              <a16:creationId xmlns:a16="http://schemas.microsoft.com/office/drawing/2014/main" id="{505D8869-A93A-46FB-AF95-CDCADC7780C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73" name="TextBox 5072">
          <a:extLst>
            <a:ext uri="{FF2B5EF4-FFF2-40B4-BE49-F238E27FC236}">
              <a16:creationId xmlns:a16="http://schemas.microsoft.com/office/drawing/2014/main" id="{3955F2F1-2FF3-4153-836D-305E7FAF989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74" name="TextBox 5073">
          <a:extLst>
            <a:ext uri="{FF2B5EF4-FFF2-40B4-BE49-F238E27FC236}">
              <a16:creationId xmlns:a16="http://schemas.microsoft.com/office/drawing/2014/main" id="{CFC4ECD9-93CB-44E6-858A-C81F74E34BF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75" name="TextBox 5074">
          <a:extLst>
            <a:ext uri="{FF2B5EF4-FFF2-40B4-BE49-F238E27FC236}">
              <a16:creationId xmlns:a16="http://schemas.microsoft.com/office/drawing/2014/main" id="{B3872AC3-C404-4236-A5F6-CC98F06E350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76" name="TextBox 5075">
          <a:extLst>
            <a:ext uri="{FF2B5EF4-FFF2-40B4-BE49-F238E27FC236}">
              <a16:creationId xmlns:a16="http://schemas.microsoft.com/office/drawing/2014/main" id="{5361EADA-2636-43C6-B0DA-2E27C46C331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77" name="TextBox 5076">
          <a:extLst>
            <a:ext uri="{FF2B5EF4-FFF2-40B4-BE49-F238E27FC236}">
              <a16:creationId xmlns:a16="http://schemas.microsoft.com/office/drawing/2014/main" id="{02AA045B-F6CD-4056-BAF5-69B1F3CDBB3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78" name="TextBox 5077">
          <a:extLst>
            <a:ext uri="{FF2B5EF4-FFF2-40B4-BE49-F238E27FC236}">
              <a16:creationId xmlns:a16="http://schemas.microsoft.com/office/drawing/2014/main" id="{52EE2133-A556-4F50-8B5D-31C67CC0756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79" name="TextBox 5078">
          <a:extLst>
            <a:ext uri="{FF2B5EF4-FFF2-40B4-BE49-F238E27FC236}">
              <a16:creationId xmlns:a16="http://schemas.microsoft.com/office/drawing/2014/main" id="{19DB7503-CA68-4114-81C9-C11510CE3B2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80" name="TextBox 5079">
          <a:extLst>
            <a:ext uri="{FF2B5EF4-FFF2-40B4-BE49-F238E27FC236}">
              <a16:creationId xmlns:a16="http://schemas.microsoft.com/office/drawing/2014/main" id="{F3FD313C-7799-4B25-A6FB-B83C6F96255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81" name="TextBox 5080">
          <a:extLst>
            <a:ext uri="{FF2B5EF4-FFF2-40B4-BE49-F238E27FC236}">
              <a16:creationId xmlns:a16="http://schemas.microsoft.com/office/drawing/2014/main" id="{BC19D091-DA22-4761-AB5E-DF5AA9B8EA7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82" name="TextBox 5081">
          <a:extLst>
            <a:ext uri="{FF2B5EF4-FFF2-40B4-BE49-F238E27FC236}">
              <a16:creationId xmlns:a16="http://schemas.microsoft.com/office/drawing/2014/main" id="{CB733A3D-8E85-46F9-8BCA-5D5F3F92939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83" name="TextBox 5082">
          <a:extLst>
            <a:ext uri="{FF2B5EF4-FFF2-40B4-BE49-F238E27FC236}">
              <a16:creationId xmlns:a16="http://schemas.microsoft.com/office/drawing/2014/main" id="{7544B817-E471-4BEF-AFBE-DF9C68C5972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84" name="TextBox 5083">
          <a:extLst>
            <a:ext uri="{FF2B5EF4-FFF2-40B4-BE49-F238E27FC236}">
              <a16:creationId xmlns:a16="http://schemas.microsoft.com/office/drawing/2014/main" id="{50A12992-8764-48F6-94F7-65E8FE9C6C0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85" name="TextBox 5084">
          <a:extLst>
            <a:ext uri="{FF2B5EF4-FFF2-40B4-BE49-F238E27FC236}">
              <a16:creationId xmlns:a16="http://schemas.microsoft.com/office/drawing/2014/main" id="{9AC8ABFF-9FB0-460E-8D0A-FAE3FF88959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86" name="TextBox 5085">
          <a:extLst>
            <a:ext uri="{FF2B5EF4-FFF2-40B4-BE49-F238E27FC236}">
              <a16:creationId xmlns:a16="http://schemas.microsoft.com/office/drawing/2014/main" id="{C0E06D80-5278-4DAB-974E-48B5013C0B3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87" name="TextBox 5086">
          <a:extLst>
            <a:ext uri="{FF2B5EF4-FFF2-40B4-BE49-F238E27FC236}">
              <a16:creationId xmlns:a16="http://schemas.microsoft.com/office/drawing/2014/main" id="{EE035939-4ECD-4310-977B-A97E4033BA4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88" name="TextBox 5087">
          <a:extLst>
            <a:ext uri="{FF2B5EF4-FFF2-40B4-BE49-F238E27FC236}">
              <a16:creationId xmlns:a16="http://schemas.microsoft.com/office/drawing/2014/main" id="{B0C391CF-0107-4123-A605-CE5E4490743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89" name="TextBox 5088">
          <a:extLst>
            <a:ext uri="{FF2B5EF4-FFF2-40B4-BE49-F238E27FC236}">
              <a16:creationId xmlns:a16="http://schemas.microsoft.com/office/drawing/2014/main" id="{0658CF90-C871-4E00-95A4-D0106A3EFF0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90" name="TextBox 5089">
          <a:extLst>
            <a:ext uri="{FF2B5EF4-FFF2-40B4-BE49-F238E27FC236}">
              <a16:creationId xmlns:a16="http://schemas.microsoft.com/office/drawing/2014/main" id="{2690FE9E-BB11-4371-BE3D-2EDBC4B4167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91" name="TextBox 5090">
          <a:extLst>
            <a:ext uri="{FF2B5EF4-FFF2-40B4-BE49-F238E27FC236}">
              <a16:creationId xmlns:a16="http://schemas.microsoft.com/office/drawing/2014/main" id="{EB216ACD-5995-4526-BFC0-F1C39859607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92" name="TextBox 5091">
          <a:extLst>
            <a:ext uri="{FF2B5EF4-FFF2-40B4-BE49-F238E27FC236}">
              <a16:creationId xmlns:a16="http://schemas.microsoft.com/office/drawing/2014/main" id="{BA9181E7-79BF-4FC1-86F9-3B83D5A0D98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93" name="TextBox 5092">
          <a:extLst>
            <a:ext uri="{FF2B5EF4-FFF2-40B4-BE49-F238E27FC236}">
              <a16:creationId xmlns:a16="http://schemas.microsoft.com/office/drawing/2014/main" id="{4F7F4455-4C22-4B3C-8F8E-C33302D0D7B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94" name="TextBox 5093">
          <a:extLst>
            <a:ext uri="{FF2B5EF4-FFF2-40B4-BE49-F238E27FC236}">
              <a16:creationId xmlns:a16="http://schemas.microsoft.com/office/drawing/2014/main" id="{0A48CE7E-6708-4A5E-820B-BB2C2E31C8F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95" name="TextBox 5094">
          <a:extLst>
            <a:ext uri="{FF2B5EF4-FFF2-40B4-BE49-F238E27FC236}">
              <a16:creationId xmlns:a16="http://schemas.microsoft.com/office/drawing/2014/main" id="{180ED179-74E5-4E53-ACCB-8B733A67EA1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96" name="TextBox 5095">
          <a:extLst>
            <a:ext uri="{FF2B5EF4-FFF2-40B4-BE49-F238E27FC236}">
              <a16:creationId xmlns:a16="http://schemas.microsoft.com/office/drawing/2014/main" id="{DDCB733B-242E-4180-8BA3-9709AEAE081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97" name="TextBox 5096">
          <a:extLst>
            <a:ext uri="{FF2B5EF4-FFF2-40B4-BE49-F238E27FC236}">
              <a16:creationId xmlns:a16="http://schemas.microsoft.com/office/drawing/2014/main" id="{7DF9A6D0-367E-4942-96B4-959A38E858A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98" name="TextBox 5097">
          <a:extLst>
            <a:ext uri="{FF2B5EF4-FFF2-40B4-BE49-F238E27FC236}">
              <a16:creationId xmlns:a16="http://schemas.microsoft.com/office/drawing/2014/main" id="{EE938582-6EA7-4722-A46C-5BB88DF0B23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099" name="TextBox 5098">
          <a:extLst>
            <a:ext uri="{FF2B5EF4-FFF2-40B4-BE49-F238E27FC236}">
              <a16:creationId xmlns:a16="http://schemas.microsoft.com/office/drawing/2014/main" id="{9362629E-B87C-4849-B80F-2DE936E2932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00" name="TextBox 5099">
          <a:extLst>
            <a:ext uri="{FF2B5EF4-FFF2-40B4-BE49-F238E27FC236}">
              <a16:creationId xmlns:a16="http://schemas.microsoft.com/office/drawing/2014/main" id="{EDB7A129-8752-4D4B-A95D-AD77285F47E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01" name="TextBox 5100">
          <a:extLst>
            <a:ext uri="{FF2B5EF4-FFF2-40B4-BE49-F238E27FC236}">
              <a16:creationId xmlns:a16="http://schemas.microsoft.com/office/drawing/2014/main" id="{3E7C8ED2-A204-439D-A02A-E1E3860D1E7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02" name="TextBox 5101">
          <a:extLst>
            <a:ext uri="{FF2B5EF4-FFF2-40B4-BE49-F238E27FC236}">
              <a16:creationId xmlns:a16="http://schemas.microsoft.com/office/drawing/2014/main" id="{7855D418-1529-415E-9428-AC4C83F7C87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03" name="TextBox 5102">
          <a:extLst>
            <a:ext uri="{FF2B5EF4-FFF2-40B4-BE49-F238E27FC236}">
              <a16:creationId xmlns:a16="http://schemas.microsoft.com/office/drawing/2014/main" id="{A0CE08F0-55AB-4CA4-B42D-523654D9481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04" name="TextBox 5103">
          <a:extLst>
            <a:ext uri="{FF2B5EF4-FFF2-40B4-BE49-F238E27FC236}">
              <a16:creationId xmlns:a16="http://schemas.microsoft.com/office/drawing/2014/main" id="{17FEFD8F-B42D-44DA-9DAD-08739974994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05" name="TextBox 5104">
          <a:extLst>
            <a:ext uri="{FF2B5EF4-FFF2-40B4-BE49-F238E27FC236}">
              <a16:creationId xmlns:a16="http://schemas.microsoft.com/office/drawing/2014/main" id="{C817FCB7-69BB-4E78-B4C1-9066D18621D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06" name="TextBox 5105">
          <a:extLst>
            <a:ext uri="{FF2B5EF4-FFF2-40B4-BE49-F238E27FC236}">
              <a16:creationId xmlns:a16="http://schemas.microsoft.com/office/drawing/2014/main" id="{163CEBE7-1CC4-4D4E-9BE2-53D081142BF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07" name="TextBox 5106">
          <a:extLst>
            <a:ext uri="{FF2B5EF4-FFF2-40B4-BE49-F238E27FC236}">
              <a16:creationId xmlns:a16="http://schemas.microsoft.com/office/drawing/2014/main" id="{36B91DF4-F07D-441D-83D7-02A6FA5913C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08" name="TextBox 5107">
          <a:extLst>
            <a:ext uri="{FF2B5EF4-FFF2-40B4-BE49-F238E27FC236}">
              <a16:creationId xmlns:a16="http://schemas.microsoft.com/office/drawing/2014/main" id="{C7AB3ED2-9C83-4002-A662-4A45D6ED26D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09" name="TextBox 5108">
          <a:extLst>
            <a:ext uri="{FF2B5EF4-FFF2-40B4-BE49-F238E27FC236}">
              <a16:creationId xmlns:a16="http://schemas.microsoft.com/office/drawing/2014/main" id="{E80AE78C-871F-477B-9AC4-BF99C025628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10" name="TextBox 5109">
          <a:extLst>
            <a:ext uri="{FF2B5EF4-FFF2-40B4-BE49-F238E27FC236}">
              <a16:creationId xmlns:a16="http://schemas.microsoft.com/office/drawing/2014/main" id="{D3BC14CD-F2A5-4894-9949-30B3911C0C6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11" name="TextBox 5110">
          <a:extLst>
            <a:ext uri="{FF2B5EF4-FFF2-40B4-BE49-F238E27FC236}">
              <a16:creationId xmlns:a16="http://schemas.microsoft.com/office/drawing/2014/main" id="{7A35BEFA-ED6E-44B6-8B5F-2FC479F6368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12" name="TextBox 5111">
          <a:extLst>
            <a:ext uri="{FF2B5EF4-FFF2-40B4-BE49-F238E27FC236}">
              <a16:creationId xmlns:a16="http://schemas.microsoft.com/office/drawing/2014/main" id="{3AE940E9-6686-42D0-80D0-1033E6C8F4D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13" name="TextBox 5112">
          <a:extLst>
            <a:ext uri="{FF2B5EF4-FFF2-40B4-BE49-F238E27FC236}">
              <a16:creationId xmlns:a16="http://schemas.microsoft.com/office/drawing/2014/main" id="{97424CCB-7579-4AC8-B233-7505056FCBD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14" name="TextBox 5113">
          <a:extLst>
            <a:ext uri="{FF2B5EF4-FFF2-40B4-BE49-F238E27FC236}">
              <a16:creationId xmlns:a16="http://schemas.microsoft.com/office/drawing/2014/main" id="{1269E047-939E-4910-9BC5-0EE224A74DD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15" name="TextBox 5114">
          <a:extLst>
            <a:ext uri="{FF2B5EF4-FFF2-40B4-BE49-F238E27FC236}">
              <a16:creationId xmlns:a16="http://schemas.microsoft.com/office/drawing/2014/main" id="{4A69A2B1-2671-4397-BE59-9F147C045D9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16" name="TextBox 5115">
          <a:extLst>
            <a:ext uri="{FF2B5EF4-FFF2-40B4-BE49-F238E27FC236}">
              <a16:creationId xmlns:a16="http://schemas.microsoft.com/office/drawing/2014/main" id="{ED8DF0AF-A189-4CDF-8E99-6C8BE93D77B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17" name="TextBox 5116">
          <a:extLst>
            <a:ext uri="{FF2B5EF4-FFF2-40B4-BE49-F238E27FC236}">
              <a16:creationId xmlns:a16="http://schemas.microsoft.com/office/drawing/2014/main" id="{C88514EE-2390-4EE6-A080-088CDF9F097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18" name="TextBox 5117">
          <a:extLst>
            <a:ext uri="{FF2B5EF4-FFF2-40B4-BE49-F238E27FC236}">
              <a16:creationId xmlns:a16="http://schemas.microsoft.com/office/drawing/2014/main" id="{694C9889-9429-4AF5-8459-2960A03C465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19" name="TextBox 5118">
          <a:extLst>
            <a:ext uri="{FF2B5EF4-FFF2-40B4-BE49-F238E27FC236}">
              <a16:creationId xmlns:a16="http://schemas.microsoft.com/office/drawing/2014/main" id="{E14F52AB-DFEC-4C79-842B-D743FEF356D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20" name="TextBox 5119">
          <a:extLst>
            <a:ext uri="{FF2B5EF4-FFF2-40B4-BE49-F238E27FC236}">
              <a16:creationId xmlns:a16="http://schemas.microsoft.com/office/drawing/2014/main" id="{1F0643C5-CC09-4E1D-B508-FB012B181E0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21" name="TextBox 5120">
          <a:extLst>
            <a:ext uri="{FF2B5EF4-FFF2-40B4-BE49-F238E27FC236}">
              <a16:creationId xmlns:a16="http://schemas.microsoft.com/office/drawing/2014/main" id="{D31639D7-11D4-4AC9-AD6D-59469209613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22" name="TextBox 5121">
          <a:extLst>
            <a:ext uri="{FF2B5EF4-FFF2-40B4-BE49-F238E27FC236}">
              <a16:creationId xmlns:a16="http://schemas.microsoft.com/office/drawing/2014/main" id="{18D42E2B-C9F4-4AF9-87F4-A4ADFFF5E51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23" name="TextBox 5122">
          <a:extLst>
            <a:ext uri="{FF2B5EF4-FFF2-40B4-BE49-F238E27FC236}">
              <a16:creationId xmlns:a16="http://schemas.microsoft.com/office/drawing/2014/main" id="{1107C206-65AF-4A33-975F-548DB698726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24" name="TextBox 5123">
          <a:extLst>
            <a:ext uri="{FF2B5EF4-FFF2-40B4-BE49-F238E27FC236}">
              <a16:creationId xmlns:a16="http://schemas.microsoft.com/office/drawing/2014/main" id="{2A3214F8-4EE2-42C8-8426-08794D5D862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25" name="TextBox 5124">
          <a:extLst>
            <a:ext uri="{FF2B5EF4-FFF2-40B4-BE49-F238E27FC236}">
              <a16:creationId xmlns:a16="http://schemas.microsoft.com/office/drawing/2014/main" id="{EF3B4134-50F8-4D80-93CB-9824C422647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26" name="TextBox 5125">
          <a:extLst>
            <a:ext uri="{FF2B5EF4-FFF2-40B4-BE49-F238E27FC236}">
              <a16:creationId xmlns:a16="http://schemas.microsoft.com/office/drawing/2014/main" id="{CF7434C2-0E1C-47DA-8E64-7FD9CC8ECDB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27" name="TextBox 5126">
          <a:extLst>
            <a:ext uri="{FF2B5EF4-FFF2-40B4-BE49-F238E27FC236}">
              <a16:creationId xmlns:a16="http://schemas.microsoft.com/office/drawing/2014/main" id="{4BB3089C-0053-440C-8371-9AC6C415199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28" name="TextBox 5127">
          <a:extLst>
            <a:ext uri="{FF2B5EF4-FFF2-40B4-BE49-F238E27FC236}">
              <a16:creationId xmlns:a16="http://schemas.microsoft.com/office/drawing/2014/main" id="{DE80C01B-04EF-441B-A666-31FDC8400AC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29" name="TextBox 5128">
          <a:extLst>
            <a:ext uri="{FF2B5EF4-FFF2-40B4-BE49-F238E27FC236}">
              <a16:creationId xmlns:a16="http://schemas.microsoft.com/office/drawing/2014/main" id="{0D45852A-86DC-46EC-A0AF-286FFF62E9D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30" name="TextBox 5129">
          <a:extLst>
            <a:ext uri="{FF2B5EF4-FFF2-40B4-BE49-F238E27FC236}">
              <a16:creationId xmlns:a16="http://schemas.microsoft.com/office/drawing/2014/main" id="{9BDE070A-7D7E-4EC1-A284-F56B291BBB6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31" name="TextBox 5130">
          <a:extLst>
            <a:ext uri="{FF2B5EF4-FFF2-40B4-BE49-F238E27FC236}">
              <a16:creationId xmlns:a16="http://schemas.microsoft.com/office/drawing/2014/main" id="{4DF87D3A-802C-4B29-9D34-943C2CF39E4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32" name="TextBox 5131">
          <a:extLst>
            <a:ext uri="{FF2B5EF4-FFF2-40B4-BE49-F238E27FC236}">
              <a16:creationId xmlns:a16="http://schemas.microsoft.com/office/drawing/2014/main" id="{AA73C02D-FB0A-46F2-B85A-E7381B57AD5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33" name="TextBox 5132">
          <a:extLst>
            <a:ext uri="{FF2B5EF4-FFF2-40B4-BE49-F238E27FC236}">
              <a16:creationId xmlns:a16="http://schemas.microsoft.com/office/drawing/2014/main" id="{6A9F9FB8-C7FB-4C0C-B41C-B542253B894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34" name="TextBox 5133">
          <a:extLst>
            <a:ext uri="{FF2B5EF4-FFF2-40B4-BE49-F238E27FC236}">
              <a16:creationId xmlns:a16="http://schemas.microsoft.com/office/drawing/2014/main" id="{614DF665-6079-4EA5-9C44-53C94FC30FF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35" name="TextBox 5134">
          <a:extLst>
            <a:ext uri="{FF2B5EF4-FFF2-40B4-BE49-F238E27FC236}">
              <a16:creationId xmlns:a16="http://schemas.microsoft.com/office/drawing/2014/main" id="{7238088F-25D5-487B-9A08-C78ECB598C9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36" name="TextBox 5135">
          <a:extLst>
            <a:ext uri="{FF2B5EF4-FFF2-40B4-BE49-F238E27FC236}">
              <a16:creationId xmlns:a16="http://schemas.microsoft.com/office/drawing/2014/main" id="{0AE7AA9F-EA50-41A7-BFC6-6F6309039BF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37" name="TextBox 5136">
          <a:extLst>
            <a:ext uri="{FF2B5EF4-FFF2-40B4-BE49-F238E27FC236}">
              <a16:creationId xmlns:a16="http://schemas.microsoft.com/office/drawing/2014/main" id="{F41CD88B-BB38-486E-B5EA-72D346D1335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38" name="TextBox 5137">
          <a:extLst>
            <a:ext uri="{FF2B5EF4-FFF2-40B4-BE49-F238E27FC236}">
              <a16:creationId xmlns:a16="http://schemas.microsoft.com/office/drawing/2014/main" id="{BB473331-B31B-4BF0-B06B-F6438B65FF0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39" name="TextBox 5138">
          <a:extLst>
            <a:ext uri="{FF2B5EF4-FFF2-40B4-BE49-F238E27FC236}">
              <a16:creationId xmlns:a16="http://schemas.microsoft.com/office/drawing/2014/main" id="{F466A1F3-7AC6-4D3C-ACC3-818D0845D15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40" name="TextBox 5139">
          <a:extLst>
            <a:ext uri="{FF2B5EF4-FFF2-40B4-BE49-F238E27FC236}">
              <a16:creationId xmlns:a16="http://schemas.microsoft.com/office/drawing/2014/main" id="{1600452C-820A-45BC-BDFA-F414402CFB5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41" name="TextBox 5140">
          <a:extLst>
            <a:ext uri="{FF2B5EF4-FFF2-40B4-BE49-F238E27FC236}">
              <a16:creationId xmlns:a16="http://schemas.microsoft.com/office/drawing/2014/main" id="{DF713E62-34AE-499A-9F1C-CA1ED9E2E60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42" name="TextBox 5141">
          <a:extLst>
            <a:ext uri="{FF2B5EF4-FFF2-40B4-BE49-F238E27FC236}">
              <a16:creationId xmlns:a16="http://schemas.microsoft.com/office/drawing/2014/main" id="{F873BDB1-843A-453A-907C-FD2641CE7C2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43" name="TextBox 5142">
          <a:extLst>
            <a:ext uri="{FF2B5EF4-FFF2-40B4-BE49-F238E27FC236}">
              <a16:creationId xmlns:a16="http://schemas.microsoft.com/office/drawing/2014/main" id="{56C08C38-3C9F-4603-AFF7-DEA62EF4AE1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44" name="TextBox 5143">
          <a:extLst>
            <a:ext uri="{FF2B5EF4-FFF2-40B4-BE49-F238E27FC236}">
              <a16:creationId xmlns:a16="http://schemas.microsoft.com/office/drawing/2014/main" id="{391B8C7A-C65A-459D-862F-AF2B2FCA545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45" name="TextBox 5144">
          <a:extLst>
            <a:ext uri="{FF2B5EF4-FFF2-40B4-BE49-F238E27FC236}">
              <a16:creationId xmlns:a16="http://schemas.microsoft.com/office/drawing/2014/main" id="{9D7E70E8-CB91-4730-B5E0-2BE02E0E433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46" name="TextBox 5145">
          <a:extLst>
            <a:ext uri="{FF2B5EF4-FFF2-40B4-BE49-F238E27FC236}">
              <a16:creationId xmlns:a16="http://schemas.microsoft.com/office/drawing/2014/main" id="{12A10AA6-6E58-4E72-91F9-D95C4D9454A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47" name="TextBox 5146">
          <a:extLst>
            <a:ext uri="{FF2B5EF4-FFF2-40B4-BE49-F238E27FC236}">
              <a16:creationId xmlns:a16="http://schemas.microsoft.com/office/drawing/2014/main" id="{749AAC32-6ACF-4768-A546-496FC6E8678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48" name="TextBox 5147">
          <a:extLst>
            <a:ext uri="{FF2B5EF4-FFF2-40B4-BE49-F238E27FC236}">
              <a16:creationId xmlns:a16="http://schemas.microsoft.com/office/drawing/2014/main" id="{59195422-E3F4-4B29-B0CC-1E1FA1C2D0F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49" name="TextBox 5148">
          <a:extLst>
            <a:ext uri="{FF2B5EF4-FFF2-40B4-BE49-F238E27FC236}">
              <a16:creationId xmlns:a16="http://schemas.microsoft.com/office/drawing/2014/main" id="{23FFE466-CDA2-4FB6-9F77-DAFF6936308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50" name="TextBox 5149">
          <a:extLst>
            <a:ext uri="{FF2B5EF4-FFF2-40B4-BE49-F238E27FC236}">
              <a16:creationId xmlns:a16="http://schemas.microsoft.com/office/drawing/2014/main" id="{D78B151C-F1E1-412E-B1E9-0FF3983B55E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51" name="TextBox 5150">
          <a:extLst>
            <a:ext uri="{FF2B5EF4-FFF2-40B4-BE49-F238E27FC236}">
              <a16:creationId xmlns:a16="http://schemas.microsoft.com/office/drawing/2014/main" id="{6F0570EE-9937-49B6-A8EC-C8558B8842C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52" name="TextBox 5151">
          <a:extLst>
            <a:ext uri="{FF2B5EF4-FFF2-40B4-BE49-F238E27FC236}">
              <a16:creationId xmlns:a16="http://schemas.microsoft.com/office/drawing/2014/main" id="{23228077-1088-428B-8AA2-F76037B8693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53" name="TextBox 5152">
          <a:extLst>
            <a:ext uri="{FF2B5EF4-FFF2-40B4-BE49-F238E27FC236}">
              <a16:creationId xmlns:a16="http://schemas.microsoft.com/office/drawing/2014/main" id="{27FDF869-DE89-4EDD-BDAE-200A96F92B2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54" name="TextBox 5153">
          <a:extLst>
            <a:ext uri="{FF2B5EF4-FFF2-40B4-BE49-F238E27FC236}">
              <a16:creationId xmlns:a16="http://schemas.microsoft.com/office/drawing/2014/main" id="{587349C0-2C95-475E-9998-C2D794D9500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55" name="TextBox 5154">
          <a:extLst>
            <a:ext uri="{FF2B5EF4-FFF2-40B4-BE49-F238E27FC236}">
              <a16:creationId xmlns:a16="http://schemas.microsoft.com/office/drawing/2014/main" id="{2C1EC5A5-53CE-4379-ACFD-5095B7B6D1A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56" name="TextBox 5155">
          <a:extLst>
            <a:ext uri="{FF2B5EF4-FFF2-40B4-BE49-F238E27FC236}">
              <a16:creationId xmlns:a16="http://schemas.microsoft.com/office/drawing/2014/main" id="{3AFEE80D-A23F-4F80-B26C-A533A8838AA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57" name="TextBox 5156">
          <a:extLst>
            <a:ext uri="{FF2B5EF4-FFF2-40B4-BE49-F238E27FC236}">
              <a16:creationId xmlns:a16="http://schemas.microsoft.com/office/drawing/2014/main" id="{D1094BB3-666F-44E1-8A70-F915073B960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58" name="TextBox 5157">
          <a:extLst>
            <a:ext uri="{FF2B5EF4-FFF2-40B4-BE49-F238E27FC236}">
              <a16:creationId xmlns:a16="http://schemas.microsoft.com/office/drawing/2014/main" id="{5219B798-F7FE-42B0-904A-37D39ADD4A3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59" name="TextBox 5158">
          <a:extLst>
            <a:ext uri="{FF2B5EF4-FFF2-40B4-BE49-F238E27FC236}">
              <a16:creationId xmlns:a16="http://schemas.microsoft.com/office/drawing/2014/main" id="{CC2C1552-2862-449A-B457-A6B75D89A5F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60" name="TextBox 5159">
          <a:extLst>
            <a:ext uri="{FF2B5EF4-FFF2-40B4-BE49-F238E27FC236}">
              <a16:creationId xmlns:a16="http://schemas.microsoft.com/office/drawing/2014/main" id="{919592DD-C51F-44AF-B11A-060D9422EDC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61" name="TextBox 5160">
          <a:extLst>
            <a:ext uri="{FF2B5EF4-FFF2-40B4-BE49-F238E27FC236}">
              <a16:creationId xmlns:a16="http://schemas.microsoft.com/office/drawing/2014/main" id="{E0E78611-2236-4224-A510-DE32CA73A8B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62" name="TextBox 5161">
          <a:extLst>
            <a:ext uri="{FF2B5EF4-FFF2-40B4-BE49-F238E27FC236}">
              <a16:creationId xmlns:a16="http://schemas.microsoft.com/office/drawing/2014/main" id="{CAA9EAAD-AF98-4F30-8343-FAF9CCB8689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63" name="TextBox 5162">
          <a:extLst>
            <a:ext uri="{FF2B5EF4-FFF2-40B4-BE49-F238E27FC236}">
              <a16:creationId xmlns:a16="http://schemas.microsoft.com/office/drawing/2014/main" id="{CDD7753E-0D83-4D68-8A0D-D2EB9D96589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64" name="TextBox 5163">
          <a:extLst>
            <a:ext uri="{FF2B5EF4-FFF2-40B4-BE49-F238E27FC236}">
              <a16:creationId xmlns:a16="http://schemas.microsoft.com/office/drawing/2014/main" id="{6094C32C-1327-47C8-80C7-44538AFE7CD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65" name="TextBox 5164">
          <a:extLst>
            <a:ext uri="{FF2B5EF4-FFF2-40B4-BE49-F238E27FC236}">
              <a16:creationId xmlns:a16="http://schemas.microsoft.com/office/drawing/2014/main" id="{39DD407E-EE7C-4F57-9A38-03952C9088E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66" name="TextBox 5165">
          <a:extLst>
            <a:ext uri="{FF2B5EF4-FFF2-40B4-BE49-F238E27FC236}">
              <a16:creationId xmlns:a16="http://schemas.microsoft.com/office/drawing/2014/main" id="{659F7438-ED88-457B-86E8-76051C412A2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67" name="TextBox 5166">
          <a:extLst>
            <a:ext uri="{FF2B5EF4-FFF2-40B4-BE49-F238E27FC236}">
              <a16:creationId xmlns:a16="http://schemas.microsoft.com/office/drawing/2014/main" id="{8228C00A-38B4-4B28-8E2D-D77870234D3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68" name="TextBox 5167">
          <a:extLst>
            <a:ext uri="{FF2B5EF4-FFF2-40B4-BE49-F238E27FC236}">
              <a16:creationId xmlns:a16="http://schemas.microsoft.com/office/drawing/2014/main" id="{17999053-567B-44B4-8947-EEC4448AB0D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69" name="TextBox 5168">
          <a:extLst>
            <a:ext uri="{FF2B5EF4-FFF2-40B4-BE49-F238E27FC236}">
              <a16:creationId xmlns:a16="http://schemas.microsoft.com/office/drawing/2014/main" id="{16BA1937-98AC-4533-96DC-32B517A883C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70" name="TextBox 5169">
          <a:extLst>
            <a:ext uri="{FF2B5EF4-FFF2-40B4-BE49-F238E27FC236}">
              <a16:creationId xmlns:a16="http://schemas.microsoft.com/office/drawing/2014/main" id="{C46A855A-BF5D-42DD-8EB6-C12BE7A4056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71" name="TextBox 5170">
          <a:extLst>
            <a:ext uri="{FF2B5EF4-FFF2-40B4-BE49-F238E27FC236}">
              <a16:creationId xmlns:a16="http://schemas.microsoft.com/office/drawing/2014/main" id="{8465F436-D46F-484D-BF94-AD3E3187CAF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72" name="TextBox 5171">
          <a:extLst>
            <a:ext uri="{FF2B5EF4-FFF2-40B4-BE49-F238E27FC236}">
              <a16:creationId xmlns:a16="http://schemas.microsoft.com/office/drawing/2014/main" id="{03FFC11D-73F9-4B5F-9BD9-EDEB183B932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73" name="TextBox 5172">
          <a:extLst>
            <a:ext uri="{FF2B5EF4-FFF2-40B4-BE49-F238E27FC236}">
              <a16:creationId xmlns:a16="http://schemas.microsoft.com/office/drawing/2014/main" id="{3CB9825D-114E-403E-9B0B-361313EF131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74" name="TextBox 5173">
          <a:extLst>
            <a:ext uri="{FF2B5EF4-FFF2-40B4-BE49-F238E27FC236}">
              <a16:creationId xmlns:a16="http://schemas.microsoft.com/office/drawing/2014/main" id="{33D1EA22-6BFF-447A-A741-11E97D4E40C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75" name="TextBox 5174">
          <a:extLst>
            <a:ext uri="{FF2B5EF4-FFF2-40B4-BE49-F238E27FC236}">
              <a16:creationId xmlns:a16="http://schemas.microsoft.com/office/drawing/2014/main" id="{758DEFF3-4524-4212-A394-40FDDEAD401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76" name="TextBox 5175">
          <a:extLst>
            <a:ext uri="{FF2B5EF4-FFF2-40B4-BE49-F238E27FC236}">
              <a16:creationId xmlns:a16="http://schemas.microsoft.com/office/drawing/2014/main" id="{B34B92EA-5262-49FE-BA28-7AF6E93D4B3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77" name="TextBox 5176">
          <a:extLst>
            <a:ext uri="{FF2B5EF4-FFF2-40B4-BE49-F238E27FC236}">
              <a16:creationId xmlns:a16="http://schemas.microsoft.com/office/drawing/2014/main" id="{A7F39138-EEF5-40A7-84CA-21100F48063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78" name="TextBox 5177">
          <a:extLst>
            <a:ext uri="{FF2B5EF4-FFF2-40B4-BE49-F238E27FC236}">
              <a16:creationId xmlns:a16="http://schemas.microsoft.com/office/drawing/2014/main" id="{3F90C0D2-9FAB-45EC-B5F6-6B2D1DD7168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79" name="TextBox 5178">
          <a:extLst>
            <a:ext uri="{FF2B5EF4-FFF2-40B4-BE49-F238E27FC236}">
              <a16:creationId xmlns:a16="http://schemas.microsoft.com/office/drawing/2014/main" id="{1FFFAB4F-2316-49AE-88BD-14848B23EA9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80" name="TextBox 5179">
          <a:extLst>
            <a:ext uri="{FF2B5EF4-FFF2-40B4-BE49-F238E27FC236}">
              <a16:creationId xmlns:a16="http://schemas.microsoft.com/office/drawing/2014/main" id="{079EB555-4F4F-42B7-A2E4-D7172017B0D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81" name="TextBox 5180">
          <a:extLst>
            <a:ext uri="{FF2B5EF4-FFF2-40B4-BE49-F238E27FC236}">
              <a16:creationId xmlns:a16="http://schemas.microsoft.com/office/drawing/2014/main" id="{8127BE05-A07B-4C8E-BB12-9057388AC60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82" name="TextBox 5181">
          <a:extLst>
            <a:ext uri="{FF2B5EF4-FFF2-40B4-BE49-F238E27FC236}">
              <a16:creationId xmlns:a16="http://schemas.microsoft.com/office/drawing/2014/main" id="{CEDDD372-66F6-4DC8-A78A-2670492BA2F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83" name="TextBox 5182">
          <a:extLst>
            <a:ext uri="{FF2B5EF4-FFF2-40B4-BE49-F238E27FC236}">
              <a16:creationId xmlns:a16="http://schemas.microsoft.com/office/drawing/2014/main" id="{F18FA02D-0EB8-44BF-AB6E-1FEF709675D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84" name="TextBox 5183">
          <a:extLst>
            <a:ext uri="{FF2B5EF4-FFF2-40B4-BE49-F238E27FC236}">
              <a16:creationId xmlns:a16="http://schemas.microsoft.com/office/drawing/2014/main" id="{6857E41D-926C-43F3-BD5F-FB1425695ED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85" name="TextBox 5184">
          <a:extLst>
            <a:ext uri="{FF2B5EF4-FFF2-40B4-BE49-F238E27FC236}">
              <a16:creationId xmlns:a16="http://schemas.microsoft.com/office/drawing/2014/main" id="{1C9DB173-F4E5-42DB-AE04-ED3C47EA6EE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86" name="TextBox 5185">
          <a:extLst>
            <a:ext uri="{FF2B5EF4-FFF2-40B4-BE49-F238E27FC236}">
              <a16:creationId xmlns:a16="http://schemas.microsoft.com/office/drawing/2014/main" id="{FA75C877-D8F8-423F-8756-6B24DB1E73E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87" name="TextBox 5186">
          <a:extLst>
            <a:ext uri="{FF2B5EF4-FFF2-40B4-BE49-F238E27FC236}">
              <a16:creationId xmlns:a16="http://schemas.microsoft.com/office/drawing/2014/main" id="{57C01B3C-1665-48B6-8C40-6242FE8368C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88" name="TextBox 5187">
          <a:extLst>
            <a:ext uri="{FF2B5EF4-FFF2-40B4-BE49-F238E27FC236}">
              <a16:creationId xmlns:a16="http://schemas.microsoft.com/office/drawing/2014/main" id="{26A7493C-9589-49C0-9E69-D2CE06942AB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89" name="TextBox 5188">
          <a:extLst>
            <a:ext uri="{FF2B5EF4-FFF2-40B4-BE49-F238E27FC236}">
              <a16:creationId xmlns:a16="http://schemas.microsoft.com/office/drawing/2014/main" id="{E3E1FF2C-CD04-42D0-907E-CE96B0B8C3D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90" name="TextBox 5189">
          <a:extLst>
            <a:ext uri="{FF2B5EF4-FFF2-40B4-BE49-F238E27FC236}">
              <a16:creationId xmlns:a16="http://schemas.microsoft.com/office/drawing/2014/main" id="{80F9A4E2-2FEC-4D81-BEC3-A2BD53590AA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91" name="TextBox 5190">
          <a:extLst>
            <a:ext uri="{FF2B5EF4-FFF2-40B4-BE49-F238E27FC236}">
              <a16:creationId xmlns:a16="http://schemas.microsoft.com/office/drawing/2014/main" id="{1EFA5E4A-9D6C-4DD0-B335-2E80AC62E93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92" name="TextBox 5191">
          <a:extLst>
            <a:ext uri="{FF2B5EF4-FFF2-40B4-BE49-F238E27FC236}">
              <a16:creationId xmlns:a16="http://schemas.microsoft.com/office/drawing/2014/main" id="{7BF24628-08B7-4536-8244-4593CA9B039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93" name="TextBox 5192">
          <a:extLst>
            <a:ext uri="{FF2B5EF4-FFF2-40B4-BE49-F238E27FC236}">
              <a16:creationId xmlns:a16="http://schemas.microsoft.com/office/drawing/2014/main" id="{4668458E-4A0F-4AEF-A9B4-F5BDF50933E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94" name="TextBox 5193">
          <a:extLst>
            <a:ext uri="{FF2B5EF4-FFF2-40B4-BE49-F238E27FC236}">
              <a16:creationId xmlns:a16="http://schemas.microsoft.com/office/drawing/2014/main" id="{F51E57EF-2556-4F93-883B-AE7CB7F46C5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95" name="TextBox 5194">
          <a:extLst>
            <a:ext uri="{FF2B5EF4-FFF2-40B4-BE49-F238E27FC236}">
              <a16:creationId xmlns:a16="http://schemas.microsoft.com/office/drawing/2014/main" id="{C0CECA0C-99EB-4AB0-8A10-57773DCBA4F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96" name="TextBox 5195">
          <a:extLst>
            <a:ext uri="{FF2B5EF4-FFF2-40B4-BE49-F238E27FC236}">
              <a16:creationId xmlns:a16="http://schemas.microsoft.com/office/drawing/2014/main" id="{ABDFD185-EA8B-4B34-89DD-0E922A712F2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97" name="TextBox 5196">
          <a:extLst>
            <a:ext uri="{FF2B5EF4-FFF2-40B4-BE49-F238E27FC236}">
              <a16:creationId xmlns:a16="http://schemas.microsoft.com/office/drawing/2014/main" id="{3BE4E751-E97F-4490-BF0C-2165A736B71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98" name="TextBox 5197">
          <a:extLst>
            <a:ext uri="{FF2B5EF4-FFF2-40B4-BE49-F238E27FC236}">
              <a16:creationId xmlns:a16="http://schemas.microsoft.com/office/drawing/2014/main" id="{50B2CBEC-5205-4978-B62E-5A6B419AF26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199" name="TextBox 5198">
          <a:extLst>
            <a:ext uri="{FF2B5EF4-FFF2-40B4-BE49-F238E27FC236}">
              <a16:creationId xmlns:a16="http://schemas.microsoft.com/office/drawing/2014/main" id="{C585CAA9-E087-4490-B76D-B3ED772B786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00" name="TextBox 5199">
          <a:extLst>
            <a:ext uri="{FF2B5EF4-FFF2-40B4-BE49-F238E27FC236}">
              <a16:creationId xmlns:a16="http://schemas.microsoft.com/office/drawing/2014/main" id="{52397E1B-025D-4CC9-B803-7A0A5E8D1C0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01" name="TextBox 5200">
          <a:extLst>
            <a:ext uri="{FF2B5EF4-FFF2-40B4-BE49-F238E27FC236}">
              <a16:creationId xmlns:a16="http://schemas.microsoft.com/office/drawing/2014/main" id="{EB9CFB04-C789-4250-9E73-B88EB487E85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02" name="TextBox 5201">
          <a:extLst>
            <a:ext uri="{FF2B5EF4-FFF2-40B4-BE49-F238E27FC236}">
              <a16:creationId xmlns:a16="http://schemas.microsoft.com/office/drawing/2014/main" id="{C6663F52-773E-45E1-8F18-57B317685F7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03" name="TextBox 5202">
          <a:extLst>
            <a:ext uri="{FF2B5EF4-FFF2-40B4-BE49-F238E27FC236}">
              <a16:creationId xmlns:a16="http://schemas.microsoft.com/office/drawing/2014/main" id="{998514CD-3711-4876-9EED-9370521F786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04" name="TextBox 5203">
          <a:extLst>
            <a:ext uri="{FF2B5EF4-FFF2-40B4-BE49-F238E27FC236}">
              <a16:creationId xmlns:a16="http://schemas.microsoft.com/office/drawing/2014/main" id="{66364764-E11B-4D66-8E36-0DA9CF45DF3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05" name="TextBox 5204">
          <a:extLst>
            <a:ext uri="{FF2B5EF4-FFF2-40B4-BE49-F238E27FC236}">
              <a16:creationId xmlns:a16="http://schemas.microsoft.com/office/drawing/2014/main" id="{1AD9213F-22F7-4CF0-BF2F-C913FDC1B75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06" name="TextBox 5205">
          <a:extLst>
            <a:ext uri="{FF2B5EF4-FFF2-40B4-BE49-F238E27FC236}">
              <a16:creationId xmlns:a16="http://schemas.microsoft.com/office/drawing/2014/main" id="{5407D7E7-BC3E-414C-8F58-939FF8D25E3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07" name="TextBox 5206">
          <a:extLst>
            <a:ext uri="{FF2B5EF4-FFF2-40B4-BE49-F238E27FC236}">
              <a16:creationId xmlns:a16="http://schemas.microsoft.com/office/drawing/2014/main" id="{AAD3F826-FF31-4B34-937D-CC37D450CDF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08" name="TextBox 5207">
          <a:extLst>
            <a:ext uri="{FF2B5EF4-FFF2-40B4-BE49-F238E27FC236}">
              <a16:creationId xmlns:a16="http://schemas.microsoft.com/office/drawing/2014/main" id="{3AA3FD74-3843-4AB8-A1D9-AC608E948BD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09" name="TextBox 5208">
          <a:extLst>
            <a:ext uri="{FF2B5EF4-FFF2-40B4-BE49-F238E27FC236}">
              <a16:creationId xmlns:a16="http://schemas.microsoft.com/office/drawing/2014/main" id="{8B9A2668-C573-41C9-B788-B43986A4B76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10" name="TextBox 5209">
          <a:extLst>
            <a:ext uri="{FF2B5EF4-FFF2-40B4-BE49-F238E27FC236}">
              <a16:creationId xmlns:a16="http://schemas.microsoft.com/office/drawing/2014/main" id="{2BCF988A-2FF5-4E30-B6B2-62113900507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11" name="TextBox 5210">
          <a:extLst>
            <a:ext uri="{FF2B5EF4-FFF2-40B4-BE49-F238E27FC236}">
              <a16:creationId xmlns:a16="http://schemas.microsoft.com/office/drawing/2014/main" id="{D273CD36-3DFC-464A-B6C6-2C38861D430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12" name="TextBox 5211">
          <a:extLst>
            <a:ext uri="{FF2B5EF4-FFF2-40B4-BE49-F238E27FC236}">
              <a16:creationId xmlns:a16="http://schemas.microsoft.com/office/drawing/2014/main" id="{0792A254-CC68-4569-8984-950FD3AED8D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13" name="TextBox 5212">
          <a:extLst>
            <a:ext uri="{FF2B5EF4-FFF2-40B4-BE49-F238E27FC236}">
              <a16:creationId xmlns:a16="http://schemas.microsoft.com/office/drawing/2014/main" id="{74A320AF-44BC-4044-B8E1-5A95A16415C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14" name="TextBox 5213">
          <a:extLst>
            <a:ext uri="{FF2B5EF4-FFF2-40B4-BE49-F238E27FC236}">
              <a16:creationId xmlns:a16="http://schemas.microsoft.com/office/drawing/2014/main" id="{FF57AAC4-6114-4F6E-AAA9-0F280206FA7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15" name="TextBox 5214">
          <a:extLst>
            <a:ext uri="{FF2B5EF4-FFF2-40B4-BE49-F238E27FC236}">
              <a16:creationId xmlns:a16="http://schemas.microsoft.com/office/drawing/2014/main" id="{DEBC2B0E-E073-4377-B5B2-AF4ACD66A74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16" name="TextBox 5215">
          <a:extLst>
            <a:ext uri="{FF2B5EF4-FFF2-40B4-BE49-F238E27FC236}">
              <a16:creationId xmlns:a16="http://schemas.microsoft.com/office/drawing/2014/main" id="{6868D754-0A2B-41A1-8C7A-A1C2F9B3FD3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17" name="TextBox 5216">
          <a:extLst>
            <a:ext uri="{FF2B5EF4-FFF2-40B4-BE49-F238E27FC236}">
              <a16:creationId xmlns:a16="http://schemas.microsoft.com/office/drawing/2014/main" id="{7E7E8884-D744-4791-ABF9-EAE147E9007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18" name="TextBox 5217">
          <a:extLst>
            <a:ext uri="{FF2B5EF4-FFF2-40B4-BE49-F238E27FC236}">
              <a16:creationId xmlns:a16="http://schemas.microsoft.com/office/drawing/2014/main" id="{C484AF9E-8A7B-4AF3-A0FC-16D39A94437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19" name="TextBox 5218">
          <a:extLst>
            <a:ext uri="{FF2B5EF4-FFF2-40B4-BE49-F238E27FC236}">
              <a16:creationId xmlns:a16="http://schemas.microsoft.com/office/drawing/2014/main" id="{E5A7B7E8-7A9A-49BA-A398-4921434ACD4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20" name="TextBox 5219">
          <a:extLst>
            <a:ext uri="{FF2B5EF4-FFF2-40B4-BE49-F238E27FC236}">
              <a16:creationId xmlns:a16="http://schemas.microsoft.com/office/drawing/2014/main" id="{D15A83C2-44FE-4C59-9BCB-EF9C2902CE3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21" name="TextBox 5220">
          <a:extLst>
            <a:ext uri="{FF2B5EF4-FFF2-40B4-BE49-F238E27FC236}">
              <a16:creationId xmlns:a16="http://schemas.microsoft.com/office/drawing/2014/main" id="{3C889361-CFA4-4C31-8AE7-A752FC1BA98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22" name="TextBox 5221">
          <a:extLst>
            <a:ext uri="{FF2B5EF4-FFF2-40B4-BE49-F238E27FC236}">
              <a16:creationId xmlns:a16="http://schemas.microsoft.com/office/drawing/2014/main" id="{41E838C4-0884-485D-B3DF-FA2FBF9BC75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23" name="TextBox 5222">
          <a:extLst>
            <a:ext uri="{FF2B5EF4-FFF2-40B4-BE49-F238E27FC236}">
              <a16:creationId xmlns:a16="http://schemas.microsoft.com/office/drawing/2014/main" id="{45D7E71C-E013-4029-9A96-B540C7489F6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24" name="TextBox 5223">
          <a:extLst>
            <a:ext uri="{FF2B5EF4-FFF2-40B4-BE49-F238E27FC236}">
              <a16:creationId xmlns:a16="http://schemas.microsoft.com/office/drawing/2014/main" id="{F6393841-87B9-4D67-A387-7A38A1FA389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25" name="TextBox 5224">
          <a:extLst>
            <a:ext uri="{FF2B5EF4-FFF2-40B4-BE49-F238E27FC236}">
              <a16:creationId xmlns:a16="http://schemas.microsoft.com/office/drawing/2014/main" id="{590DE77B-A5A9-4344-937A-8F7C7F53179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26" name="TextBox 5225">
          <a:extLst>
            <a:ext uri="{FF2B5EF4-FFF2-40B4-BE49-F238E27FC236}">
              <a16:creationId xmlns:a16="http://schemas.microsoft.com/office/drawing/2014/main" id="{094D5C74-91B0-49B0-B164-1CE9C2DBE58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27" name="TextBox 5226">
          <a:extLst>
            <a:ext uri="{FF2B5EF4-FFF2-40B4-BE49-F238E27FC236}">
              <a16:creationId xmlns:a16="http://schemas.microsoft.com/office/drawing/2014/main" id="{3907D8F1-4069-4FC5-B579-207B7997D23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28" name="TextBox 5227">
          <a:extLst>
            <a:ext uri="{FF2B5EF4-FFF2-40B4-BE49-F238E27FC236}">
              <a16:creationId xmlns:a16="http://schemas.microsoft.com/office/drawing/2014/main" id="{E8CF197B-64AE-49C3-941C-BF86F6A5C57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29" name="TextBox 5228">
          <a:extLst>
            <a:ext uri="{FF2B5EF4-FFF2-40B4-BE49-F238E27FC236}">
              <a16:creationId xmlns:a16="http://schemas.microsoft.com/office/drawing/2014/main" id="{22A58D9B-7A54-43C2-BBE3-926D9E8A7A3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30" name="TextBox 5229">
          <a:extLst>
            <a:ext uri="{FF2B5EF4-FFF2-40B4-BE49-F238E27FC236}">
              <a16:creationId xmlns:a16="http://schemas.microsoft.com/office/drawing/2014/main" id="{470DCB94-7753-4579-A3B3-A2ED9BE46C7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31" name="TextBox 5230">
          <a:extLst>
            <a:ext uri="{FF2B5EF4-FFF2-40B4-BE49-F238E27FC236}">
              <a16:creationId xmlns:a16="http://schemas.microsoft.com/office/drawing/2014/main" id="{4B008652-019E-4B86-BEE7-E7DAEA1922F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32" name="TextBox 5231">
          <a:extLst>
            <a:ext uri="{FF2B5EF4-FFF2-40B4-BE49-F238E27FC236}">
              <a16:creationId xmlns:a16="http://schemas.microsoft.com/office/drawing/2014/main" id="{426A4309-B726-4120-B94E-4CAC2450A8C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33" name="TextBox 5232">
          <a:extLst>
            <a:ext uri="{FF2B5EF4-FFF2-40B4-BE49-F238E27FC236}">
              <a16:creationId xmlns:a16="http://schemas.microsoft.com/office/drawing/2014/main" id="{8B0F2EAA-887B-4FBE-B5DF-896C5CB5346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34" name="TextBox 5233">
          <a:extLst>
            <a:ext uri="{FF2B5EF4-FFF2-40B4-BE49-F238E27FC236}">
              <a16:creationId xmlns:a16="http://schemas.microsoft.com/office/drawing/2014/main" id="{DC28C2BD-05BC-4748-A04B-7FDA8402AB7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35" name="TextBox 5234">
          <a:extLst>
            <a:ext uri="{FF2B5EF4-FFF2-40B4-BE49-F238E27FC236}">
              <a16:creationId xmlns:a16="http://schemas.microsoft.com/office/drawing/2014/main" id="{502FC408-FB36-4233-BB6D-B7D042DAF78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36" name="TextBox 5235">
          <a:extLst>
            <a:ext uri="{FF2B5EF4-FFF2-40B4-BE49-F238E27FC236}">
              <a16:creationId xmlns:a16="http://schemas.microsoft.com/office/drawing/2014/main" id="{FF47754A-4D02-4579-AE67-66CAE370A65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37" name="TextBox 5236">
          <a:extLst>
            <a:ext uri="{FF2B5EF4-FFF2-40B4-BE49-F238E27FC236}">
              <a16:creationId xmlns:a16="http://schemas.microsoft.com/office/drawing/2014/main" id="{E92BC9EB-F172-441F-B4BA-F2AF82CD3DA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38" name="TextBox 5237">
          <a:extLst>
            <a:ext uri="{FF2B5EF4-FFF2-40B4-BE49-F238E27FC236}">
              <a16:creationId xmlns:a16="http://schemas.microsoft.com/office/drawing/2014/main" id="{0547CE4A-25A9-49E6-9134-4709EE6B9A4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39" name="TextBox 5238">
          <a:extLst>
            <a:ext uri="{FF2B5EF4-FFF2-40B4-BE49-F238E27FC236}">
              <a16:creationId xmlns:a16="http://schemas.microsoft.com/office/drawing/2014/main" id="{80427D09-7761-44FD-B691-0934A1129B3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40" name="TextBox 5239">
          <a:extLst>
            <a:ext uri="{FF2B5EF4-FFF2-40B4-BE49-F238E27FC236}">
              <a16:creationId xmlns:a16="http://schemas.microsoft.com/office/drawing/2014/main" id="{0D9E934E-3B15-4063-8D26-B6AA698F844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41" name="TextBox 5240">
          <a:extLst>
            <a:ext uri="{FF2B5EF4-FFF2-40B4-BE49-F238E27FC236}">
              <a16:creationId xmlns:a16="http://schemas.microsoft.com/office/drawing/2014/main" id="{3BBC4B32-5CB2-4C35-8C41-0BFC7A13192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42" name="TextBox 5241">
          <a:extLst>
            <a:ext uri="{FF2B5EF4-FFF2-40B4-BE49-F238E27FC236}">
              <a16:creationId xmlns:a16="http://schemas.microsoft.com/office/drawing/2014/main" id="{9DAE68C5-344A-4A9D-83C9-557CE003824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43" name="TextBox 5242">
          <a:extLst>
            <a:ext uri="{FF2B5EF4-FFF2-40B4-BE49-F238E27FC236}">
              <a16:creationId xmlns:a16="http://schemas.microsoft.com/office/drawing/2014/main" id="{1D78338F-054D-4D90-A158-D6E27DF6472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44" name="TextBox 5243">
          <a:extLst>
            <a:ext uri="{FF2B5EF4-FFF2-40B4-BE49-F238E27FC236}">
              <a16:creationId xmlns:a16="http://schemas.microsoft.com/office/drawing/2014/main" id="{D8C2B013-FAE5-485D-B096-116F41CCDBC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45" name="TextBox 5244">
          <a:extLst>
            <a:ext uri="{FF2B5EF4-FFF2-40B4-BE49-F238E27FC236}">
              <a16:creationId xmlns:a16="http://schemas.microsoft.com/office/drawing/2014/main" id="{F43673E3-2197-4C87-8F75-4C7F7F0DAAC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46" name="TextBox 5245">
          <a:extLst>
            <a:ext uri="{FF2B5EF4-FFF2-40B4-BE49-F238E27FC236}">
              <a16:creationId xmlns:a16="http://schemas.microsoft.com/office/drawing/2014/main" id="{1C1086FC-966F-4235-854C-9E81D04B13D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47" name="TextBox 5246">
          <a:extLst>
            <a:ext uri="{FF2B5EF4-FFF2-40B4-BE49-F238E27FC236}">
              <a16:creationId xmlns:a16="http://schemas.microsoft.com/office/drawing/2014/main" id="{404B23D6-78FB-4180-87F5-894E34279D3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48" name="TextBox 5247">
          <a:extLst>
            <a:ext uri="{FF2B5EF4-FFF2-40B4-BE49-F238E27FC236}">
              <a16:creationId xmlns:a16="http://schemas.microsoft.com/office/drawing/2014/main" id="{F216B9D6-5ED4-48D2-9072-6ADB561F427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49" name="TextBox 5248">
          <a:extLst>
            <a:ext uri="{FF2B5EF4-FFF2-40B4-BE49-F238E27FC236}">
              <a16:creationId xmlns:a16="http://schemas.microsoft.com/office/drawing/2014/main" id="{0B46E483-F1FB-4AA9-9BD6-AE44F287285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50" name="TextBox 5249">
          <a:extLst>
            <a:ext uri="{FF2B5EF4-FFF2-40B4-BE49-F238E27FC236}">
              <a16:creationId xmlns:a16="http://schemas.microsoft.com/office/drawing/2014/main" id="{DA00867A-E32A-4B68-A2D2-45EE884624B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51" name="TextBox 5250">
          <a:extLst>
            <a:ext uri="{FF2B5EF4-FFF2-40B4-BE49-F238E27FC236}">
              <a16:creationId xmlns:a16="http://schemas.microsoft.com/office/drawing/2014/main" id="{51C774A5-8BFF-4245-AE4D-9EDE7B4E336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52" name="TextBox 5251">
          <a:extLst>
            <a:ext uri="{FF2B5EF4-FFF2-40B4-BE49-F238E27FC236}">
              <a16:creationId xmlns:a16="http://schemas.microsoft.com/office/drawing/2014/main" id="{643B5DFA-A96B-452C-A0E9-7146EFD60F7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53" name="TextBox 5252">
          <a:extLst>
            <a:ext uri="{FF2B5EF4-FFF2-40B4-BE49-F238E27FC236}">
              <a16:creationId xmlns:a16="http://schemas.microsoft.com/office/drawing/2014/main" id="{261B8E43-B16C-495C-A2FC-A63F3EBE304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54" name="TextBox 5253">
          <a:extLst>
            <a:ext uri="{FF2B5EF4-FFF2-40B4-BE49-F238E27FC236}">
              <a16:creationId xmlns:a16="http://schemas.microsoft.com/office/drawing/2014/main" id="{E194FEBF-C391-43EC-A411-721EB114698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55" name="TextBox 5254">
          <a:extLst>
            <a:ext uri="{FF2B5EF4-FFF2-40B4-BE49-F238E27FC236}">
              <a16:creationId xmlns:a16="http://schemas.microsoft.com/office/drawing/2014/main" id="{76E9638E-CB5C-4FF6-BDBB-86E45722370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56" name="TextBox 5255">
          <a:extLst>
            <a:ext uri="{FF2B5EF4-FFF2-40B4-BE49-F238E27FC236}">
              <a16:creationId xmlns:a16="http://schemas.microsoft.com/office/drawing/2014/main" id="{00034092-368F-40C0-A784-2185033B89A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57" name="TextBox 5256">
          <a:extLst>
            <a:ext uri="{FF2B5EF4-FFF2-40B4-BE49-F238E27FC236}">
              <a16:creationId xmlns:a16="http://schemas.microsoft.com/office/drawing/2014/main" id="{E0B9D76F-24A5-4C7A-B0CD-876319244E4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58" name="TextBox 5257">
          <a:extLst>
            <a:ext uri="{FF2B5EF4-FFF2-40B4-BE49-F238E27FC236}">
              <a16:creationId xmlns:a16="http://schemas.microsoft.com/office/drawing/2014/main" id="{0F44F61B-C1D0-45E9-9D2B-3673827CFA3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59" name="TextBox 5258">
          <a:extLst>
            <a:ext uri="{FF2B5EF4-FFF2-40B4-BE49-F238E27FC236}">
              <a16:creationId xmlns:a16="http://schemas.microsoft.com/office/drawing/2014/main" id="{23720F17-C5D9-4296-B70E-41553AC2E9F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60" name="TextBox 5259">
          <a:extLst>
            <a:ext uri="{FF2B5EF4-FFF2-40B4-BE49-F238E27FC236}">
              <a16:creationId xmlns:a16="http://schemas.microsoft.com/office/drawing/2014/main" id="{832788F3-DFB7-4693-A816-B4C700C716B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61" name="TextBox 5260">
          <a:extLst>
            <a:ext uri="{FF2B5EF4-FFF2-40B4-BE49-F238E27FC236}">
              <a16:creationId xmlns:a16="http://schemas.microsoft.com/office/drawing/2014/main" id="{7FD25BAF-73E6-4616-BAAE-28B7EB30B9A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62" name="TextBox 5261">
          <a:extLst>
            <a:ext uri="{FF2B5EF4-FFF2-40B4-BE49-F238E27FC236}">
              <a16:creationId xmlns:a16="http://schemas.microsoft.com/office/drawing/2014/main" id="{9122E815-DF91-4DD0-9B61-D2EC152A946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63" name="TextBox 5262">
          <a:extLst>
            <a:ext uri="{FF2B5EF4-FFF2-40B4-BE49-F238E27FC236}">
              <a16:creationId xmlns:a16="http://schemas.microsoft.com/office/drawing/2014/main" id="{3A4235B6-3FB3-496C-AAA1-26075755907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64" name="TextBox 5263">
          <a:extLst>
            <a:ext uri="{FF2B5EF4-FFF2-40B4-BE49-F238E27FC236}">
              <a16:creationId xmlns:a16="http://schemas.microsoft.com/office/drawing/2014/main" id="{34667F51-677C-425B-BABA-A637FDDAC0F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65" name="TextBox 5264">
          <a:extLst>
            <a:ext uri="{FF2B5EF4-FFF2-40B4-BE49-F238E27FC236}">
              <a16:creationId xmlns:a16="http://schemas.microsoft.com/office/drawing/2014/main" id="{8602C960-7B78-4F64-82F4-0BC6F461042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66" name="TextBox 5265">
          <a:extLst>
            <a:ext uri="{FF2B5EF4-FFF2-40B4-BE49-F238E27FC236}">
              <a16:creationId xmlns:a16="http://schemas.microsoft.com/office/drawing/2014/main" id="{95EF2357-5C63-4515-888B-9913665150D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67" name="TextBox 5266">
          <a:extLst>
            <a:ext uri="{FF2B5EF4-FFF2-40B4-BE49-F238E27FC236}">
              <a16:creationId xmlns:a16="http://schemas.microsoft.com/office/drawing/2014/main" id="{F0BF9356-4F5E-4D98-9FB3-2FF19838696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68" name="TextBox 5267">
          <a:extLst>
            <a:ext uri="{FF2B5EF4-FFF2-40B4-BE49-F238E27FC236}">
              <a16:creationId xmlns:a16="http://schemas.microsoft.com/office/drawing/2014/main" id="{719F758E-261F-4631-A076-2D96BB449DE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69" name="TextBox 5268">
          <a:extLst>
            <a:ext uri="{FF2B5EF4-FFF2-40B4-BE49-F238E27FC236}">
              <a16:creationId xmlns:a16="http://schemas.microsoft.com/office/drawing/2014/main" id="{A1DC65DD-F081-4CE8-B75F-F3A33130223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70" name="TextBox 5269">
          <a:extLst>
            <a:ext uri="{FF2B5EF4-FFF2-40B4-BE49-F238E27FC236}">
              <a16:creationId xmlns:a16="http://schemas.microsoft.com/office/drawing/2014/main" id="{48B3A6F6-02D5-437C-A435-D2432E1EE4E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71" name="TextBox 5270">
          <a:extLst>
            <a:ext uri="{FF2B5EF4-FFF2-40B4-BE49-F238E27FC236}">
              <a16:creationId xmlns:a16="http://schemas.microsoft.com/office/drawing/2014/main" id="{6D946B7C-2A0D-4A42-96F5-DBCEE1C5808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72" name="TextBox 5271">
          <a:extLst>
            <a:ext uri="{FF2B5EF4-FFF2-40B4-BE49-F238E27FC236}">
              <a16:creationId xmlns:a16="http://schemas.microsoft.com/office/drawing/2014/main" id="{E2631262-C32B-4479-99B1-86E40FE7FF6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73" name="TextBox 5272">
          <a:extLst>
            <a:ext uri="{FF2B5EF4-FFF2-40B4-BE49-F238E27FC236}">
              <a16:creationId xmlns:a16="http://schemas.microsoft.com/office/drawing/2014/main" id="{BD082246-CF7B-475B-961C-68711A98268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74" name="TextBox 5273">
          <a:extLst>
            <a:ext uri="{FF2B5EF4-FFF2-40B4-BE49-F238E27FC236}">
              <a16:creationId xmlns:a16="http://schemas.microsoft.com/office/drawing/2014/main" id="{5E32B904-294C-4535-81B2-2E84E356A2B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75" name="TextBox 5274">
          <a:extLst>
            <a:ext uri="{FF2B5EF4-FFF2-40B4-BE49-F238E27FC236}">
              <a16:creationId xmlns:a16="http://schemas.microsoft.com/office/drawing/2014/main" id="{771FEFB7-C5CD-4341-9656-D2882D15843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76" name="TextBox 5275">
          <a:extLst>
            <a:ext uri="{FF2B5EF4-FFF2-40B4-BE49-F238E27FC236}">
              <a16:creationId xmlns:a16="http://schemas.microsoft.com/office/drawing/2014/main" id="{1B4E9519-AEC4-477A-B1A7-D4117CCF52D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77" name="TextBox 5276">
          <a:extLst>
            <a:ext uri="{FF2B5EF4-FFF2-40B4-BE49-F238E27FC236}">
              <a16:creationId xmlns:a16="http://schemas.microsoft.com/office/drawing/2014/main" id="{F7080A1A-0EDC-4D21-8755-84AD8553056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78" name="TextBox 5277">
          <a:extLst>
            <a:ext uri="{FF2B5EF4-FFF2-40B4-BE49-F238E27FC236}">
              <a16:creationId xmlns:a16="http://schemas.microsoft.com/office/drawing/2014/main" id="{FD06F7E0-8373-4436-B2D7-3F70B718D42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79" name="TextBox 5278">
          <a:extLst>
            <a:ext uri="{FF2B5EF4-FFF2-40B4-BE49-F238E27FC236}">
              <a16:creationId xmlns:a16="http://schemas.microsoft.com/office/drawing/2014/main" id="{57BC8000-EF33-4C48-BAEF-8641E2905C4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80" name="TextBox 5279">
          <a:extLst>
            <a:ext uri="{FF2B5EF4-FFF2-40B4-BE49-F238E27FC236}">
              <a16:creationId xmlns:a16="http://schemas.microsoft.com/office/drawing/2014/main" id="{973861F3-503E-46EA-93EA-E44FA945793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81" name="TextBox 5280">
          <a:extLst>
            <a:ext uri="{FF2B5EF4-FFF2-40B4-BE49-F238E27FC236}">
              <a16:creationId xmlns:a16="http://schemas.microsoft.com/office/drawing/2014/main" id="{D7BAB23E-A500-4721-AD9F-F9649709886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82" name="TextBox 5281">
          <a:extLst>
            <a:ext uri="{FF2B5EF4-FFF2-40B4-BE49-F238E27FC236}">
              <a16:creationId xmlns:a16="http://schemas.microsoft.com/office/drawing/2014/main" id="{44B80892-8983-42D4-B2B7-5CBDF1E5A25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83" name="TextBox 5282">
          <a:extLst>
            <a:ext uri="{FF2B5EF4-FFF2-40B4-BE49-F238E27FC236}">
              <a16:creationId xmlns:a16="http://schemas.microsoft.com/office/drawing/2014/main" id="{EB224AC2-CD2A-48FB-9E6B-1DF4011307F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84" name="TextBox 5283">
          <a:extLst>
            <a:ext uri="{FF2B5EF4-FFF2-40B4-BE49-F238E27FC236}">
              <a16:creationId xmlns:a16="http://schemas.microsoft.com/office/drawing/2014/main" id="{1AC9742F-D7B2-4B16-B965-C9977673937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85" name="TextBox 5284">
          <a:extLst>
            <a:ext uri="{FF2B5EF4-FFF2-40B4-BE49-F238E27FC236}">
              <a16:creationId xmlns:a16="http://schemas.microsoft.com/office/drawing/2014/main" id="{5141557B-4062-484F-808C-DE5DEFC6061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86" name="TextBox 5285">
          <a:extLst>
            <a:ext uri="{FF2B5EF4-FFF2-40B4-BE49-F238E27FC236}">
              <a16:creationId xmlns:a16="http://schemas.microsoft.com/office/drawing/2014/main" id="{C058EE60-EEBB-45A3-969B-5F97AD3FB14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87" name="TextBox 5286">
          <a:extLst>
            <a:ext uri="{FF2B5EF4-FFF2-40B4-BE49-F238E27FC236}">
              <a16:creationId xmlns:a16="http://schemas.microsoft.com/office/drawing/2014/main" id="{7234F350-29D4-4CC0-AECC-6B4B64539ED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88" name="TextBox 5287">
          <a:extLst>
            <a:ext uri="{FF2B5EF4-FFF2-40B4-BE49-F238E27FC236}">
              <a16:creationId xmlns:a16="http://schemas.microsoft.com/office/drawing/2014/main" id="{B2C8EDCE-A653-4C8A-8EEB-F46DB9F6E76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89" name="TextBox 5288">
          <a:extLst>
            <a:ext uri="{FF2B5EF4-FFF2-40B4-BE49-F238E27FC236}">
              <a16:creationId xmlns:a16="http://schemas.microsoft.com/office/drawing/2014/main" id="{C04EDCC8-8C03-42AC-A794-348B39C3073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90" name="TextBox 5289">
          <a:extLst>
            <a:ext uri="{FF2B5EF4-FFF2-40B4-BE49-F238E27FC236}">
              <a16:creationId xmlns:a16="http://schemas.microsoft.com/office/drawing/2014/main" id="{22D28FA5-CC20-42EC-885D-FE4BBD16986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91" name="TextBox 5290">
          <a:extLst>
            <a:ext uri="{FF2B5EF4-FFF2-40B4-BE49-F238E27FC236}">
              <a16:creationId xmlns:a16="http://schemas.microsoft.com/office/drawing/2014/main" id="{7B8E64E9-D84F-42CF-8B46-1561E5293CC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92" name="TextBox 5291">
          <a:extLst>
            <a:ext uri="{FF2B5EF4-FFF2-40B4-BE49-F238E27FC236}">
              <a16:creationId xmlns:a16="http://schemas.microsoft.com/office/drawing/2014/main" id="{A212BED8-9DA0-4F91-83A5-73A7E123BBA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93" name="TextBox 5292">
          <a:extLst>
            <a:ext uri="{FF2B5EF4-FFF2-40B4-BE49-F238E27FC236}">
              <a16:creationId xmlns:a16="http://schemas.microsoft.com/office/drawing/2014/main" id="{0BC7C8C8-B7C9-4507-B05D-7D092BDA17C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94" name="TextBox 5293">
          <a:extLst>
            <a:ext uri="{FF2B5EF4-FFF2-40B4-BE49-F238E27FC236}">
              <a16:creationId xmlns:a16="http://schemas.microsoft.com/office/drawing/2014/main" id="{F828FC58-A0B3-45E0-8BFF-553CE1E638D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95" name="TextBox 5294">
          <a:extLst>
            <a:ext uri="{FF2B5EF4-FFF2-40B4-BE49-F238E27FC236}">
              <a16:creationId xmlns:a16="http://schemas.microsoft.com/office/drawing/2014/main" id="{4DFEAC3D-40CB-4457-8787-B9E23D6D858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96" name="TextBox 5295">
          <a:extLst>
            <a:ext uri="{FF2B5EF4-FFF2-40B4-BE49-F238E27FC236}">
              <a16:creationId xmlns:a16="http://schemas.microsoft.com/office/drawing/2014/main" id="{BC14D32C-F2F3-4EB7-ADEA-3B2BB1E9DAC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97" name="TextBox 5296">
          <a:extLst>
            <a:ext uri="{FF2B5EF4-FFF2-40B4-BE49-F238E27FC236}">
              <a16:creationId xmlns:a16="http://schemas.microsoft.com/office/drawing/2014/main" id="{866F6564-58FB-4F10-8BF8-32DF6EB9566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98" name="TextBox 5297">
          <a:extLst>
            <a:ext uri="{FF2B5EF4-FFF2-40B4-BE49-F238E27FC236}">
              <a16:creationId xmlns:a16="http://schemas.microsoft.com/office/drawing/2014/main" id="{24EDFFE5-D934-4E0F-8836-5D859251AED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299" name="TextBox 5298">
          <a:extLst>
            <a:ext uri="{FF2B5EF4-FFF2-40B4-BE49-F238E27FC236}">
              <a16:creationId xmlns:a16="http://schemas.microsoft.com/office/drawing/2014/main" id="{4A2D91AC-897A-493D-95D3-E8B275B6993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00" name="TextBox 5299">
          <a:extLst>
            <a:ext uri="{FF2B5EF4-FFF2-40B4-BE49-F238E27FC236}">
              <a16:creationId xmlns:a16="http://schemas.microsoft.com/office/drawing/2014/main" id="{E9C59158-3F97-4913-8FBF-D679EA6FB87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01" name="TextBox 5300">
          <a:extLst>
            <a:ext uri="{FF2B5EF4-FFF2-40B4-BE49-F238E27FC236}">
              <a16:creationId xmlns:a16="http://schemas.microsoft.com/office/drawing/2014/main" id="{D2A3C4D9-0BB2-4EF9-883B-563D3BE2767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02" name="TextBox 5301">
          <a:extLst>
            <a:ext uri="{FF2B5EF4-FFF2-40B4-BE49-F238E27FC236}">
              <a16:creationId xmlns:a16="http://schemas.microsoft.com/office/drawing/2014/main" id="{E0CC6F00-CEB2-450A-A9C6-CC3AA938518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03" name="TextBox 5302">
          <a:extLst>
            <a:ext uri="{FF2B5EF4-FFF2-40B4-BE49-F238E27FC236}">
              <a16:creationId xmlns:a16="http://schemas.microsoft.com/office/drawing/2014/main" id="{F99C3B33-E7D2-4319-8ED7-C0080F5713B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04" name="TextBox 5303">
          <a:extLst>
            <a:ext uri="{FF2B5EF4-FFF2-40B4-BE49-F238E27FC236}">
              <a16:creationId xmlns:a16="http://schemas.microsoft.com/office/drawing/2014/main" id="{3230385F-0B79-498C-9C3A-18941D8CC5C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05" name="TextBox 5304">
          <a:extLst>
            <a:ext uri="{FF2B5EF4-FFF2-40B4-BE49-F238E27FC236}">
              <a16:creationId xmlns:a16="http://schemas.microsoft.com/office/drawing/2014/main" id="{F9CA0955-EBAD-435F-9B2C-3D63EBA6F94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06" name="TextBox 5305">
          <a:extLst>
            <a:ext uri="{FF2B5EF4-FFF2-40B4-BE49-F238E27FC236}">
              <a16:creationId xmlns:a16="http://schemas.microsoft.com/office/drawing/2014/main" id="{DB02F734-7A23-4F03-A360-79C6B2A7B51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07" name="TextBox 5306">
          <a:extLst>
            <a:ext uri="{FF2B5EF4-FFF2-40B4-BE49-F238E27FC236}">
              <a16:creationId xmlns:a16="http://schemas.microsoft.com/office/drawing/2014/main" id="{3289D76D-0B75-4114-AC15-BF5A3FA3C32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08" name="TextBox 5307">
          <a:extLst>
            <a:ext uri="{FF2B5EF4-FFF2-40B4-BE49-F238E27FC236}">
              <a16:creationId xmlns:a16="http://schemas.microsoft.com/office/drawing/2014/main" id="{884C46D5-52AC-4262-97FF-DA5AD846779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09" name="TextBox 5308">
          <a:extLst>
            <a:ext uri="{FF2B5EF4-FFF2-40B4-BE49-F238E27FC236}">
              <a16:creationId xmlns:a16="http://schemas.microsoft.com/office/drawing/2014/main" id="{7BBDDDEC-EAB1-4A42-9A9C-4BB2BA87050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10" name="TextBox 5309">
          <a:extLst>
            <a:ext uri="{FF2B5EF4-FFF2-40B4-BE49-F238E27FC236}">
              <a16:creationId xmlns:a16="http://schemas.microsoft.com/office/drawing/2014/main" id="{4A318924-8FB5-4EC2-B4C5-0D3349A4BCB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11" name="TextBox 5310">
          <a:extLst>
            <a:ext uri="{FF2B5EF4-FFF2-40B4-BE49-F238E27FC236}">
              <a16:creationId xmlns:a16="http://schemas.microsoft.com/office/drawing/2014/main" id="{80A76606-280F-44D7-B9B7-2B1887A1849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12" name="TextBox 5311">
          <a:extLst>
            <a:ext uri="{FF2B5EF4-FFF2-40B4-BE49-F238E27FC236}">
              <a16:creationId xmlns:a16="http://schemas.microsoft.com/office/drawing/2014/main" id="{0E4FD190-9446-421B-8EF7-B0F3057C834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13" name="TextBox 5312">
          <a:extLst>
            <a:ext uri="{FF2B5EF4-FFF2-40B4-BE49-F238E27FC236}">
              <a16:creationId xmlns:a16="http://schemas.microsoft.com/office/drawing/2014/main" id="{FCBE9DEC-DAE7-4F16-8972-0800583EFAD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14" name="TextBox 5313">
          <a:extLst>
            <a:ext uri="{FF2B5EF4-FFF2-40B4-BE49-F238E27FC236}">
              <a16:creationId xmlns:a16="http://schemas.microsoft.com/office/drawing/2014/main" id="{62545976-D067-40E5-A61B-50F979939D5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15" name="TextBox 5314">
          <a:extLst>
            <a:ext uri="{FF2B5EF4-FFF2-40B4-BE49-F238E27FC236}">
              <a16:creationId xmlns:a16="http://schemas.microsoft.com/office/drawing/2014/main" id="{35152EEC-9C93-49E6-8068-104ABD04D92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16" name="TextBox 5315">
          <a:extLst>
            <a:ext uri="{FF2B5EF4-FFF2-40B4-BE49-F238E27FC236}">
              <a16:creationId xmlns:a16="http://schemas.microsoft.com/office/drawing/2014/main" id="{3D29DF7A-AA3C-463B-A466-A66E7C86019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17" name="TextBox 5316">
          <a:extLst>
            <a:ext uri="{FF2B5EF4-FFF2-40B4-BE49-F238E27FC236}">
              <a16:creationId xmlns:a16="http://schemas.microsoft.com/office/drawing/2014/main" id="{D92E696E-A32A-4D84-B9F2-5546158BEB6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18" name="TextBox 5317">
          <a:extLst>
            <a:ext uri="{FF2B5EF4-FFF2-40B4-BE49-F238E27FC236}">
              <a16:creationId xmlns:a16="http://schemas.microsoft.com/office/drawing/2014/main" id="{9B089E7F-E388-4458-90D5-6FD01223C83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19" name="TextBox 5318">
          <a:extLst>
            <a:ext uri="{FF2B5EF4-FFF2-40B4-BE49-F238E27FC236}">
              <a16:creationId xmlns:a16="http://schemas.microsoft.com/office/drawing/2014/main" id="{95540D7D-55AC-4441-9683-453623EA2DE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20" name="TextBox 5319">
          <a:extLst>
            <a:ext uri="{FF2B5EF4-FFF2-40B4-BE49-F238E27FC236}">
              <a16:creationId xmlns:a16="http://schemas.microsoft.com/office/drawing/2014/main" id="{8849E603-ABDE-4B5C-983C-8F3DF155F41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21" name="TextBox 5320">
          <a:extLst>
            <a:ext uri="{FF2B5EF4-FFF2-40B4-BE49-F238E27FC236}">
              <a16:creationId xmlns:a16="http://schemas.microsoft.com/office/drawing/2014/main" id="{98995E4B-9F03-4B68-8FB5-FB543CBF418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22" name="TextBox 5321">
          <a:extLst>
            <a:ext uri="{FF2B5EF4-FFF2-40B4-BE49-F238E27FC236}">
              <a16:creationId xmlns:a16="http://schemas.microsoft.com/office/drawing/2014/main" id="{CFD1BD50-7ACA-4CBC-9E79-E38ABF75877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23" name="TextBox 5322">
          <a:extLst>
            <a:ext uri="{FF2B5EF4-FFF2-40B4-BE49-F238E27FC236}">
              <a16:creationId xmlns:a16="http://schemas.microsoft.com/office/drawing/2014/main" id="{1C49C3FE-7D2B-43B7-BDB5-5E7487DBE72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24" name="TextBox 5323">
          <a:extLst>
            <a:ext uri="{FF2B5EF4-FFF2-40B4-BE49-F238E27FC236}">
              <a16:creationId xmlns:a16="http://schemas.microsoft.com/office/drawing/2014/main" id="{EEDEFB9B-47D4-4E8F-993C-1C49AB00036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25" name="TextBox 5324">
          <a:extLst>
            <a:ext uri="{FF2B5EF4-FFF2-40B4-BE49-F238E27FC236}">
              <a16:creationId xmlns:a16="http://schemas.microsoft.com/office/drawing/2014/main" id="{4BE868AE-E003-4FA3-80D1-F4AC141538E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26" name="TextBox 5325">
          <a:extLst>
            <a:ext uri="{FF2B5EF4-FFF2-40B4-BE49-F238E27FC236}">
              <a16:creationId xmlns:a16="http://schemas.microsoft.com/office/drawing/2014/main" id="{85E16DBA-7B3A-4FC8-9AE6-8C726A5D41A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27" name="TextBox 5326">
          <a:extLst>
            <a:ext uri="{FF2B5EF4-FFF2-40B4-BE49-F238E27FC236}">
              <a16:creationId xmlns:a16="http://schemas.microsoft.com/office/drawing/2014/main" id="{0EA33CA5-0AD8-471D-A625-0F69F54EA20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28" name="TextBox 5327">
          <a:extLst>
            <a:ext uri="{FF2B5EF4-FFF2-40B4-BE49-F238E27FC236}">
              <a16:creationId xmlns:a16="http://schemas.microsoft.com/office/drawing/2014/main" id="{6B28FA54-563A-4CA5-99C1-EC95AE5AD82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29" name="TextBox 5328">
          <a:extLst>
            <a:ext uri="{FF2B5EF4-FFF2-40B4-BE49-F238E27FC236}">
              <a16:creationId xmlns:a16="http://schemas.microsoft.com/office/drawing/2014/main" id="{CA797651-247A-4C78-B159-052211BCCBF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30" name="TextBox 5329">
          <a:extLst>
            <a:ext uri="{FF2B5EF4-FFF2-40B4-BE49-F238E27FC236}">
              <a16:creationId xmlns:a16="http://schemas.microsoft.com/office/drawing/2014/main" id="{FD0AF06A-8801-47B6-AABD-DC99CC3551B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31" name="TextBox 5330">
          <a:extLst>
            <a:ext uri="{FF2B5EF4-FFF2-40B4-BE49-F238E27FC236}">
              <a16:creationId xmlns:a16="http://schemas.microsoft.com/office/drawing/2014/main" id="{46A37CE1-6AFF-4944-B9DE-7888AA7770C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32" name="TextBox 5331">
          <a:extLst>
            <a:ext uri="{FF2B5EF4-FFF2-40B4-BE49-F238E27FC236}">
              <a16:creationId xmlns:a16="http://schemas.microsoft.com/office/drawing/2014/main" id="{57425D5F-9C5E-45F8-A2B3-5E545FC5030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33" name="TextBox 5332">
          <a:extLst>
            <a:ext uri="{FF2B5EF4-FFF2-40B4-BE49-F238E27FC236}">
              <a16:creationId xmlns:a16="http://schemas.microsoft.com/office/drawing/2014/main" id="{F682A2AA-63B3-4544-BFAC-868E0197F84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34" name="TextBox 5333">
          <a:extLst>
            <a:ext uri="{FF2B5EF4-FFF2-40B4-BE49-F238E27FC236}">
              <a16:creationId xmlns:a16="http://schemas.microsoft.com/office/drawing/2014/main" id="{B5E82977-C53C-48E1-A5E5-7D1941A2E2D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35" name="TextBox 5334">
          <a:extLst>
            <a:ext uri="{FF2B5EF4-FFF2-40B4-BE49-F238E27FC236}">
              <a16:creationId xmlns:a16="http://schemas.microsoft.com/office/drawing/2014/main" id="{E04C93A4-44BE-4D25-B148-9E6C0CD3066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36" name="TextBox 5335">
          <a:extLst>
            <a:ext uri="{FF2B5EF4-FFF2-40B4-BE49-F238E27FC236}">
              <a16:creationId xmlns:a16="http://schemas.microsoft.com/office/drawing/2014/main" id="{1F507256-2AE1-49C0-A843-3A76D9669ED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37" name="TextBox 5336">
          <a:extLst>
            <a:ext uri="{FF2B5EF4-FFF2-40B4-BE49-F238E27FC236}">
              <a16:creationId xmlns:a16="http://schemas.microsoft.com/office/drawing/2014/main" id="{DCB6B5B6-9F6E-4DB1-9990-D68811BEC150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38" name="TextBox 5337">
          <a:extLst>
            <a:ext uri="{FF2B5EF4-FFF2-40B4-BE49-F238E27FC236}">
              <a16:creationId xmlns:a16="http://schemas.microsoft.com/office/drawing/2014/main" id="{CB49D04E-0D93-41EE-9690-DCBC56DA277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39" name="TextBox 5338">
          <a:extLst>
            <a:ext uri="{FF2B5EF4-FFF2-40B4-BE49-F238E27FC236}">
              <a16:creationId xmlns:a16="http://schemas.microsoft.com/office/drawing/2014/main" id="{4877551B-59AA-4D37-B532-2E95DA9C5AA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40" name="TextBox 5339">
          <a:extLst>
            <a:ext uri="{FF2B5EF4-FFF2-40B4-BE49-F238E27FC236}">
              <a16:creationId xmlns:a16="http://schemas.microsoft.com/office/drawing/2014/main" id="{88CB5551-8FEB-495A-9ED4-6561150E2EA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41" name="TextBox 5340">
          <a:extLst>
            <a:ext uri="{FF2B5EF4-FFF2-40B4-BE49-F238E27FC236}">
              <a16:creationId xmlns:a16="http://schemas.microsoft.com/office/drawing/2014/main" id="{55135FA6-9A9D-42EA-9510-1FE803C7372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42" name="TextBox 5341">
          <a:extLst>
            <a:ext uri="{FF2B5EF4-FFF2-40B4-BE49-F238E27FC236}">
              <a16:creationId xmlns:a16="http://schemas.microsoft.com/office/drawing/2014/main" id="{A87B9B42-7B2F-4840-800B-29363F8FBA84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43" name="TextBox 5342">
          <a:extLst>
            <a:ext uri="{FF2B5EF4-FFF2-40B4-BE49-F238E27FC236}">
              <a16:creationId xmlns:a16="http://schemas.microsoft.com/office/drawing/2014/main" id="{62F8BBAA-4490-4754-B856-48F4A4614D8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44" name="TextBox 5343">
          <a:extLst>
            <a:ext uri="{FF2B5EF4-FFF2-40B4-BE49-F238E27FC236}">
              <a16:creationId xmlns:a16="http://schemas.microsoft.com/office/drawing/2014/main" id="{39D52DFC-D42D-4348-8B86-F71CC5189A8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45" name="TextBox 5344">
          <a:extLst>
            <a:ext uri="{FF2B5EF4-FFF2-40B4-BE49-F238E27FC236}">
              <a16:creationId xmlns:a16="http://schemas.microsoft.com/office/drawing/2014/main" id="{035249EC-7068-4918-A95B-C70A2E10572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46" name="TextBox 5345">
          <a:extLst>
            <a:ext uri="{FF2B5EF4-FFF2-40B4-BE49-F238E27FC236}">
              <a16:creationId xmlns:a16="http://schemas.microsoft.com/office/drawing/2014/main" id="{9E87BBDE-9B2F-4E08-B788-D234B0F985E9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47" name="TextBox 5346">
          <a:extLst>
            <a:ext uri="{FF2B5EF4-FFF2-40B4-BE49-F238E27FC236}">
              <a16:creationId xmlns:a16="http://schemas.microsoft.com/office/drawing/2014/main" id="{FA5189D6-5894-4407-B84C-DF842B36BD7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48" name="TextBox 5347">
          <a:extLst>
            <a:ext uri="{FF2B5EF4-FFF2-40B4-BE49-F238E27FC236}">
              <a16:creationId xmlns:a16="http://schemas.microsoft.com/office/drawing/2014/main" id="{4396AB0F-9903-461D-AA4A-5E9AE7E6862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49" name="TextBox 5348">
          <a:extLst>
            <a:ext uri="{FF2B5EF4-FFF2-40B4-BE49-F238E27FC236}">
              <a16:creationId xmlns:a16="http://schemas.microsoft.com/office/drawing/2014/main" id="{F16D199A-9C76-4EA6-A368-E2A4041E4C8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50" name="TextBox 5349">
          <a:extLst>
            <a:ext uri="{FF2B5EF4-FFF2-40B4-BE49-F238E27FC236}">
              <a16:creationId xmlns:a16="http://schemas.microsoft.com/office/drawing/2014/main" id="{9F0553CD-111B-4059-AF45-64412C4071D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51" name="TextBox 5350">
          <a:extLst>
            <a:ext uri="{FF2B5EF4-FFF2-40B4-BE49-F238E27FC236}">
              <a16:creationId xmlns:a16="http://schemas.microsoft.com/office/drawing/2014/main" id="{7D5F0008-3A33-4AE5-84A8-9F74BB2BDF5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52" name="TextBox 5351">
          <a:extLst>
            <a:ext uri="{FF2B5EF4-FFF2-40B4-BE49-F238E27FC236}">
              <a16:creationId xmlns:a16="http://schemas.microsoft.com/office/drawing/2014/main" id="{73E07F38-9DA5-48EA-B72D-8C72BFCF462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53" name="TextBox 5352">
          <a:extLst>
            <a:ext uri="{FF2B5EF4-FFF2-40B4-BE49-F238E27FC236}">
              <a16:creationId xmlns:a16="http://schemas.microsoft.com/office/drawing/2014/main" id="{E0248C62-50CC-4543-9D88-9BEE42E5D16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54" name="TextBox 5353">
          <a:extLst>
            <a:ext uri="{FF2B5EF4-FFF2-40B4-BE49-F238E27FC236}">
              <a16:creationId xmlns:a16="http://schemas.microsoft.com/office/drawing/2014/main" id="{E1890BC8-1F84-4FB6-883C-CB797DF6E2E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55" name="TextBox 5354">
          <a:extLst>
            <a:ext uri="{FF2B5EF4-FFF2-40B4-BE49-F238E27FC236}">
              <a16:creationId xmlns:a16="http://schemas.microsoft.com/office/drawing/2014/main" id="{A39D2604-5EA9-4E74-9194-1E38BDFAB74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56" name="TextBox 5355">
          <a:extLst>
            <a:ext uri="{FF2B5EF4-FFF2-40B4-BE49-F238E27FC236}">
              <a16:creationId xmlns:a16="http://schemas.microsoft.com/office/drawing/2014/main" id="{1B3C4AF9-0A87-4337-8EB9-1EDC2E326FBF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57" name="TextBox 5356">
          <a:extLst>
            <a:ext uri="{FF2B5EF4-FFF2-40B4-BE49-F238E27FC236}">
              <a16:creationId xmlns:a16="http://schemas.microsoft.com/office/drawing/2014/main" id="{0D87911D-4713-484B-B59F-3D6EAA3CD48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58" name="TextBox 5357">
          <a:extLst>
            <a:ext uri="{FF2B5EF4-FFF2-40B4-BE49-F238E27FC236}">
              <a16:creationId xmlns:a16="http://schemas.microsoft.com/office/drawing/2014/main" id="{B7688E6C-8094-4987-88D3-54A93D08B2E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59" name="TextBox 5358">
          <a:extLst>
            <a:ext uri="{FF2B5EF4-FFF2-40B4-BE49-F238E27FC236}">
              <a16:creationId xmlns:a16="http://schemas.microsoft.com/office/drawing/2014/main" id="{72999770-D575-4D6D-A66E-CE398BF76D2E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60" name="TextBox 5359">
          <a:extLst>
            <a:ext uri="{FF2B5EF4-FFF2-40B4-BE49-F238E27FC236}">
              <a16:creationId xmlns:a16="http://schemas.microsoft.com/office/drawing/2014/main" id="{4D0B5929-C094-4E3F-A125-FF3FCBB2B27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61" name="TextBox 5360">
          <a:extLst>
            <a:ext uri="{FF2B5EF4-FFF2-40B4-BE49-F238E27FC236}">
              <a16:creationId xmlns:a16="http://schemas.microsoft.com/office/drawing/2014/main" id="{AC68DFC0-5868-4002-A380-C188A594691A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62" name="TextBox 5361">
          <a:extLst>
            <a:ext uri="{FF2B5EF4-FFF2-40B4-BE49-F238E27FC236}">
              <a16:creationId xmlns:a16="http://schemas.microsoft.com/office/drawing/2014/main" id="{EDF11183-6CD1-46AD-8BC2-C4898E19461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63" name="TextBox 5362">
          <a:extLst>
            <a:ext uri="{FF2B5EF4-FFF2-40B4-BE49-F238E27FC236}">
              <a16:creationId xmlns:a16="http://schemas.microsoft.com/office/drawing/2014/main" id="{15FF722C-556B-4C66-B980-10D5CE81756B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64" name="TextBox 5363">
          <a:extLst>
            <a:ext uri="{FF2B5EF4-FFF2-40B4-BE49-F238E27FC236}">
              <a16:creationId xmlns:a16="http://schemas.microsoft.com/office/drawing/2014/main" id="{317FFC29-242F-4A24-888E-80419A41C9E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65" name="TextBox 5364">
          <a:extLst>
            <a:ext uri="{FF2B5EF4-FFF2-40B4-BE49-F238E27FC236}">
              <a16:creationId xmlns:a16="http://schemas.microsoft.com/office/drawing/2014/main" id="{70BC186C-FCBF-4C2E-89D3-990672B28A4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66" name="TextBox 5365">
          <a:extLst>
            <a:ext uri="{FF2B5EF4-FFF2-40B4-BE49-F238E27FC236}">
              <a16:creationId xmlns:a16="http://schemas.microsoft.com/office/drawing/2014/main" id="{6B711067-FDD6-4898-8CD0-75E0D47D721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67" name="TextBox 5366">
          <a:extLst>
            <a:ext uri="{FF2B5EF4-FFF2-40B4-BE49-F238E27FC236}">
              <a16:creationId xmlns:a16="http://schemas.microsoft.com/office/drawing/2014/main" id="{75E3FF90-322E-4C59-824D-A91F4720D5C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68" name="TextBox 5367">
          <a:extLst>
            <a:ext uri="{FF2B5EF4-FFF2-40B4-BE49-F238E27FC236}">
              <a16:creationId xmlns:a16="http://schemas.microsoft.com/office/drawing/2014/main" id="{0F1ED2E1-AD69-4BF5-BBDE-DE13F86E680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69" name="TextBox 5368">
          <a:extLst>
            <a:ext uri="{FF2B5EF4-FFF2-40B4-BE49-F238E27FC236}">
              <a16:creationId xmlns:a16="http://schemas.microsoft.com/office/drawing/2014/main" id="{155416CE-D1BD-489E-8B4D-1CE45DEABB47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70" name="TextBox 5369">
          <a:extLst>
            <a:ext uri="{FF2B5EF4-FFF2-40B4-BE49-F238E27FC236}">
              <a16:creationId xmlns:a16="http://schemas.microsoft.com/office/drawing/2014/main" id="{661DE0AF-57B2-4C82-928D-23E3CB326153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71" name="TextBox 5370">
          <a:extLst>
            <a:ext uri="{FF2B5EF4-FFF2-40B4-BE49-F238E27FC236}">
              <a16:creationId xmlns:a16="http://schemas.microsoft.com/office/drawing/2014/main" id="{BB3A6567-55B6-4B84-8696-48C467A0FA3D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72" name="TextBox 5371">
          <a:extLst>
            <a:ext uri="{FF2B5EF4-FFF2-40B4-BE49-F238E27FC236}">
              <a16:creationId xmlns:a16="http://schemas.microsoft.com/office/drawing/2014/main" id="{278FCF58-B0B8-4644-9B07-FA22D4B4FBA1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73" name="TextBox 5372">
          <a:extLst>
            <a:ext uri="{FF2B5EF4-FFF2-40B4-BE49-F238E27FC236}">
              <a16:creationId xmlns:a16="http://schemas.microsoft.com/office/drawing/2014/main" id="{69061193-5DF5-4F0A-8303-D2DA6F990F0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74" name="TextBox 5373">
          <a:extLst>
            <a:ext uri="{FF2B5EF4-FFF2-40B4-BE49-F238E27FC236}">
              <a16:creationId xmlns:a16="http://schemas.microsoft.com/office/drawing/2014/main" id="{67C09679-5D25-48E5-8FDC-CCBD71A31316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75" name="TextBox 5374">
          <a:extLst>
            <a:ext uri="{FF2B5EF4-FFF2-40B4-BE49-F238E27FC236}">
              <a16:creationId xmlns:a16="http://schemas.microsoft.com/office/drawing/2014/main" id="{AC39AA7C-D302-4AFA-891D-34D3E8859BCC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76" name="TextBox 5375">
          <a:extLst>
            <a:ext uri="{FF2B5EF4-FFF2-40B4-BE49-F238E27FC236}">
              <a16:creationId xmlns:a16="http://schemas.microsoft.com/office/drawing/2014/main" id="{B1FB6108-C30C-47DB-B750-234F719A9C15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77" name="TextBox 5376">
          <a:extLst>
            <a:ext uri="{FF2B5EF4-FFF2-40B4-BE49-F238E27FC236}">
              <a16:creationId xmlns:a16="http://schemas.microsoft.com/office/drawing/2014/main" id="{0AF57D3F-9346-4513-B39D-274E78A47482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65" cy="172227"/>
    <xdr:sp macro="" textlink="">
      <xdr:nvSpPr>
        <xdr:cNvPr id="5378" name="TextBox 5377">
          <a:extLst>
            <a:ext uri="{FF2B5EF4-FFF2-40B4-BE49-F238E27FC236}">
              <a16:creationId xmlns:a16="http://schemas.microsoft.com/office/drawing/2014/main" id="{D1B650A1-F878-44FD-B320-406BC4D4CA28}"/>
            </a:ext>
          </a:extLst>
        </xdr:cNvPr>
        <xdr:cNvSpPr txBox="1"/>
      </xdr:nvSpPr>
      <xdr:spPr>
        <a:xfrm>
          <a:off x="243840" y="83743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F23346-1FB9-45E0-8934-3BCA5A7F812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F6B7E18-A074-4636-8CF1-775BDE21121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82708A2-7FB4-4228-AC87-913D93E0A8A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292A810-2199-4C68-9BEF-BF9D45D3DB8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02B7EC5-1F1C-437E-94B2-984A00B202C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98334B4-8BEB-43C7-8313-DEBF7706474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BBAEA4F-556B-43FD-B196-6B18EFD5DD7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9CDF30D-097C-44D1-9F3B-20BB0CF4EAD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5BC973D-093A-4E22-A633-01F5EEB75B3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AC21455-A47B-4102-9D75-26247A08F03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E5E7632-A3F9-485D-B664-404CEE2189F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410298A-E98D-4F03-8B34-6005C6098ED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A1824F2-5992-4275-AF9F-E33BDAC4491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A4EF38F8-2FDA-4AD6-896B-5DEAA31498F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3EE3AD1-060C-4CD8-8247-5E55726E585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6855E20-DC8F-4A9B-AF4A-02C0A0FE5F5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897FB4F-AFAE-4AC3-813B-B477831F29A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F69FE42D-D3C7-444D-BDB7-9A4F082AE2C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FD162B16-603D-4FF5-B844-B951F757F64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170B8B6D-078D-496D-A1F0-9675537119E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6D171006-F7E2-4D60-B439-A0B6FB8E9C6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D30636FA-1F6A-493B-9C71-A02E8948E19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2ECD43D-B6C2-4B1B-BE9C-8B6A08D5294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74693DD6-2A94-4627-A38D-591AB2E7355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1D62B601-1C9F-41EA-B00A-24C27202057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7ED5199E-CF27-42E2-9FEC-928BDFA1FF9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70E934C7-37A8-4493-98E3-30B415ECAF2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70B735EB-D886-4FAE-BF4E-3BDB65B429E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A7F3E04-4288-4C4D-832E-210BED4CEFF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F036BD08-8777-41C9-9ABF-D5AF021CBE1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F754DEF9-176D-4A75-AE59-5B73F545F98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C2B6776D-77C4-490B-A212-CF55CDECAF3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72EAD3B5-AA01-4F4B-A33A-0A8F03B79C8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F475CE7D-D686-447F-A45C-2CD1C4C4221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69389850-8D88-4B7C-A336-8C97921B82A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1234E60E-8384-4641-B564-F62A19403BC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8491C98-B7E3-4909-9934-4A6B2FA6459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605E15BE-830D-466B-AEEF-E6B91E7A888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B0195197-791E-4B8D-9BD0-1BA72C28254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30EA53AD-4FA1-4081-AE25-5DFBD9A7F41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C340DB9-DAFA-4657-874E-B3C86F4A519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23E73006-A4E5-4A20-8EF6-6B719312888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FEB3DB5-D5F5-4805-90DA-6A23ADB1B56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85BE273-697A-4518-BA68-1C11F8B526B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B878272-B35B-4FB4-90DC-BD4DC18929F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88DF6A1D-5BF8-4A1D-9655-3D0F8C4C862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60AAB72F-BD2E-4C8D-AD51-ED27E944E5B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372F62FB-F73D-49D9-90A4-F7089F4959F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0929E32-FC58-44EB-A020-ADD0EF4ECF6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E48407D8-6C87-443B-AED1-EEF5D77BCCF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5CAD2DA-D15F-42CB-8A7F-12843AAAD1B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581D29C2-1C6B-40EE-8D1C-06E978334BD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5DDF2A8-A6C4-4982-B1E2-FA7061A51D1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3774C009-067B-4DD3-A84A-C30723C9F51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4A10DEAF-789D-43FE-8449-4AED9657885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CE0AD95E-656A-4A5B-849E-9875BB5C563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C7EB16BF-13CD-4486-82BB-645F87E8155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CD8D1E00-FDA0-46B8-9346-5F63E3CD714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D7B409E5-DDE3-40D7-985C-294AA1640EF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4AF757D-2A64-4C64-9E9A-A360F53A82F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ED825661-0C28-4A0A-8781-EFB12A73B8B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CD48854F-4796-48BF-A24A-38423E1C3D8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B315E8B3-E84B-493E-843D-FBC1ED55DB0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C72ECDFC-019E-4CA5-B7D8-6BAF11A3311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885A0F9E-E007-44FF-ADCE-50CEEE97013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CB642A13-2CF9-4B9C-85A6-0F6ED913B5B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7E8A0CED-F925-4CA0-9E25-EB617C498C2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8AC85B9-1B18-4DBB-9E9C-DB534CB2ACB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D8A62E5F-F423-474E-94BE-3BEECEFF660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B5699034-0A03-4A21-833F-842B085581A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F9D8F295-A872-4346-8C64-5DA01A2CF23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1109CBB1-0D09-4B50-B21B-B70CC9EC690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F20536B4-B6B7-4155-98DC-38AE024CCFC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A0CD24FD-8B68-40A1-8DF1-FA8CB385936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F653CD77-A69C-4F65-993F-B661FCCEF63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1C465E2-BD0A-4CF5-8260-52FD24D87AB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BB413E6F-286B-4144-B6EE-55C9ADFC153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2876FDA1-3855-4AA8-A3E0-66BA59A3AA4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4915F9F8-151B-4F18-8EE3-80D6D60AF70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A13B567B-223F-4285-AD0E-17B306FCC05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BADF799-42DA-475B-B616-828D4407319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282CE23-923A-4558-953B-C42BBAAE88C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843BC62-20EF-4F19-8F14-256FB3FCB9C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CC5188D-A6CC-4CAE-9607-3DDFA092CFB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B25C85FA-D2DE-4DC5-8033-1292BDD454A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B1A7E547-3C01-426B-A5E3-C85D5E378B1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D74BDAA-1619-4F3A-826D-CB130BA2808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3B9AF7A6-E477-4E12-A143-6DBCE3F6985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D72D9BB6-480B-40A0-9049-D9451C1EDAC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D17AA385-47ED-4C50-BC42-9DAC9A2F84E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9F6364B5-BDFB-434F-AA0C-C5BE81F5FC2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77D140D8-7D19-4F19-BD91-66160B16B64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7C10696A-3423-4206-9A70-F9DF440D64F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F90DFF5-B935-4CD6-936E-63A621C1F1D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3B30EC90-E838-4F72-B714-069BAFBFF9D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A5BEDD52-04BC-413A-BC50-F1745F735AB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B16172A7-D328-4752-A720-F88B7F9FDAC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0F8CD77-8DD9-40BB-90DB-2C9B3F39B0F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B35EB890-F6C8-42F2-A364-B9CA3B30EAA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81C9F9A5-0DF2-42DD-B622-B10AFA9F8F0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65A7EEF4-B315-465F-8A01-C75BE8D4378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DC5455D4-421B-4790-B508-82A68D162B3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CF1CCEFC-FE11-481F-8308-1EB5AA0DFC8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10C297C-7CA8-41A8-99A6-4EA4AA605EE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12A0861-45B3-469B-BDD6-7F148883E19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A33AA216-632D-4423-8441-413D74B0FC0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E036DE72-AF9A-4F6E-BFDA-6D9C72BEAB4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F4807C30-DE59-461B-9AB9-2ECB14D0DC8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993E6A33-3428-4D1E-933D-EACD5316CF7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EB9DC56B-026B-42CF-93E1-31E0515D104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87A5596-3735-4ED7-B7E6-B82E07BF7BF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C5AE1645-C153-4136-ACF3-8BBE200FC1E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7344D9DD-235A-44AB-826B-BCA9B9F5FD2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16E1A4C-2A22-4769-BBE0-761C345E9E5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16AC31CA-D376-4D67-90B1-6EAF475FA6B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3FB2C003-7BF6-4094-A0E3-7A164D049D7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4A9B648F-9AEC-478E-858A-F71D350B9B4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87F346B7-6C32-487A-99C2-6D0D76104D7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31B9EA0-6282-438C-AC06-B6D65DB3362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6F098251-ABBB-408B-92BA-03B6C2279CF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D64169B7-A491-4E93-8709-A9506157B38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2D9380C-8196-466A-8ADF-23B76503E42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D4A67A3F-5F6E-4AF1-9491-DC1C42DA6BE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6C69FCD-5DD7-41BA-9F8C-F5FB64DA30E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9955F5D7-B1BC-4D5E-8FC9-2E9E4E442B4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347C4791-567F-4935-A774-3D1495D7D8E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91CBE2A-B01C-411F-82A7-B950C29CF84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F77CC77E-934E-4A0A-9D0E-AAE06053F4E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86B4D56A-2FF5-4B4E-8BB3-3A75AEA953D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170AB2E1-3CBD-44EB-B252-8ED72F9FFFD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189EB736-EAA9-4EC2-BDB3-DA765AC350E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6EC7FE6A-2E93-48E3-9BE7-F1E13E7E022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1FC308E-F80E-4D70-BADA-BBC3E7ADA99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CB051062-3197-4D24-9243-215E2CD73D4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C8FE211D-D6BB-4D66-AB2D-7F7CF43D857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FC1E2FA7-5703-41B6-A66B-2396B75D90A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196AF9EF-1ADA-4DB0-9491-E84C00D0451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2C6B3D65-0DFE-4A8C-907A-E0112D5E04B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5167C086-8E5B-4006-90C8-C0877F329BA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CF7F3941-E083-4093-92BA-EA7AA1DEF8C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D9E2BA14-A610-4174-BAB4-B228A81C737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F8218C8-0C87-4D2D-A7B9-6F365095AD6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CD2539E9-A9E4-4B3D-8D18-C5210A0CD4C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DB5CCA21-259A-4CA2-B07F-D5C39606C4C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C33354D2-175D-44F7-B9C3-3309AA3D9E4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172DFF8-89FA-4C43-987A-EFDD0E9F566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889E0B2-15B7-4F00-B188-F1796426331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DEC14F0E-F856-4999-BF1C-9F1F76CF496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7380A51-49D6-4119-86FF-8B5E1F7E60E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DAD35C21-F293-4943-A714-350D50A0BF4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B7B47FAD-2902-4422-9D07-9B25FE5D80E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233CF19D-15EC-4AF1-97FB-CE9AF65CA15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FF75994-2685-413D-BC93-1D983D4C150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1F5300A3-17AC-4378-965B-4932BB936A3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4757D325-60F4-4742-89EA-9A9BB6D91C2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10A9C4A-2E02-43BC-B7E0-60C6F375ADA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28698372-E6D1-4E7D-A29E-19DDA74171A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F3F05285-2953-4DFF-90A4-E663EB8D23C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77A12119-50EF-478B-ABB5-A8A4C33EBD4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97B21BDA-2AB8-426F-927F-D244DBBEF6A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D22C733F-F8D6-4322-A564-A921BA38D48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145D66AD-5109-476C-B08D-F8D2E4DDB05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CD42E910-04FC-49BB-9370-2F883B6AA9D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B1E68D9D-0D17-4148-8DE4-51453A4EE4F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74A80461-AC48-45F4-A2FC-BAD7E4A4664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A3A0ECF-5942-4E65-A4B8-F4F2677ABA7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8ABC90B4-26C4-4A25-A5D6-87C4B097563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7DF802AB-F535-4C44-9A8E-037E4F4C139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4EA3B28C-4CBD-41B6-B090-A4D20A6BBEB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D965447-904B-4AC1-AE08-75037C113D7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842383F-68AE-4A9C-A3EF-549AD34979E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522A0034-5642-4CA3-A221-2A3BA9B8D2F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66DC26A0-AC4E-40B8-9B29-528076F4F9E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3ECF94B0-CC53-4A74-92DD-0E29DE0A654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ADAFC95-0532-4DF9-8E8D-B0DCFD9BEF2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20039990-B6A4-4384-8078-39D2BFD9569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19752E0-94AC-4C78-9837-4F0BFF0E583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DD8E5CB-5663-4113-8CCD-2B922ADAE54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F6ACB35F-1619-45F3-82BF-56BC6315C08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415A3485-8472-4CE0-8A3F-20EEFC8D4B4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A2E9FCD8-22DA-4F15-91A6-6C52A2A3374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1EE05DC-3BE2-4D8C-9BF9-D22A2B0FBC7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E69B0CAA-8692-41E5-BC36-EF12C323CCA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CDBE0FBB-0FBE-497F-B87E-498E5C5EA99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1A8897B0-E0F0-465F-B960-09FEC592DD4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5736BE62-4A83-4E8E-9699-67AC744DA9E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19861EE9-5F32-4B32-9251-ABA70A42ADC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BF87E9BB-D03A-4581-B562-2C5724618D4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71B67B87-283F-4863-8635-695A521CF44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844AB9FE-8CAC-46DA-B374-6DCBD533EB3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5C8C2BC8-41F2-44B5-BBD5-064B71A9DD3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60924E67-2275-48F2-9074-8A6EB105F28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ACC60D7E-F6A5-444C-9A17-66A8EEA79A9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E452FFB-67C3-42D3-994C-26159D5BE0F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A0401276-FC5B-4FFD-95EE-C44FED0809B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BD2C1BD4-B4E0-48D1-9952-FD5E836A1B0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E0B07862-BEF8-4DB7-A2F8-99A362785DC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A59A2720-F5CD-423A-A832-5EE7191A3E2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F2CBBF37-BDA2-427E-9108-3EA3D03814D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997CDCFE-40F8-4542-8F0F-27B043D1225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33F6DEA-6303-4437-94C7-450CF843BFC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8A3C3FA9-2E8D-4866-BABE-9C90C057B0B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626D28B3-939C-43EF-A027-E7ED55F47FA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EE529899-D6B1-4DB4-95A7-B430550C63B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2BC0EE5A-A82A-4BFA-A892-F69E793381F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E8A22104-08C4-4E1B-B8D9-3CA7611639D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9506ABB5-7C40-43D7-963C-F0737FD122A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FB74B7A8-AC49-4180-B764-66E9190536D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37C972DB-2B62-4F41-9594-B1789C1A792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B478A3AE-BE29-4C9D-B25E-C5484FDB28D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9E9F0C4D-9764-4E69-BCDF-D586BB2CEE0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B49918FB-EB22-4968-9667-92983F3B046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23E1EB1-43E4-4590-8F2F-83BBB018AC0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25DF756A-4529-45A4-A11A-B1D96128DD5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E64254B-E1B4-4B97-A7DC-3CC429491E2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25392229-AB05-4B3C-841B-D52DE833025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72D7603A-98E9-4E42-80A6-FA6CB71A47B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F8E9221C-57D9-4279-807C-3AF7FA2992F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889AA332-DACB-43B5-8798-513A67449FA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3BC8D985-93AD-4EF1-90F6-EC264D688A7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B53896A3-18BB-41DF-92C3-4BECECE8A93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66756097-4269-4B76-B46C-BEB47EFD713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534419DF-A3CE-41BF-B3FE-4A82A393B15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A66B55F0-30D8-4C50-8686-3B11211481B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72B41D40-5437-41BE-A7DA-729BD389668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AC5A812B-1286-4866-A33C-78355E05B34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875B9D01-8FA4-4490-BF8C-DA24BF693E3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1A1C39AD-261B-4FBB-A640-D8A0D872487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8F39706E-FE61-4C81-94F6-3DD2DA836F6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CB7B41E6-CB54-48DA-AB7D-08AD2EC9DC8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B39DD74-9219-4DCE-8E7C-307C783D933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CBFA188-E969-46D8-B589-1B79849E980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AA63254D-7070-49AE-880C-1241490CAF9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AC3A163F-D648-4A42-9D1F-AF0C5BBC120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EB400DC8-6D6F-4E8E-B5AF-B4F78F93B13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DD37820-4FF6-463A-A4BD-73662EACBEF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77D2542-24F5-4F7C-8FC1-D956849847E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9A42674-4735-41AB-8C5F-E71BF7B2589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B5F7B924-38D9-40F2-8DA4-4D271C6A0EC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4E04BB3-1CFB-4656-986D-FCD355793E1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1ED6CF1-037E-4E90-884D-DEA1A9033C1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7EBFE7EA-D692-45E6-A211-7E86EF73C84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9007F82E-B556-4397-A48E-95B306787E6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F94CE92F-FCD0-4413-BF2F-BE04255D7F8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7DD0DCFB-BED0-4B38-95CE-FF2FA88A7FD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33301BBB-9628-4C2D-BE74-57E1BC4869C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31B576F8-3DBD-4A4F-88D5-F30712F645F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8CD3128-3335-41B3-BC7E-144C45FA68E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7E71CBA8-503F-48E2-8A3D-CAAD5E02723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1418BAB0-7245-4DA8-A321-A2207CB8D25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54EC0A73-E4AB-4C50-B40C-C73F85508B8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014F87E-9D99-4720-A382-1D432012E2F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692C7F70-82A8-43F5-A301-F733E1D0107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67B3F2C3-7495-45C5-A8E1-4B891E70B81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2AA9E01-8970-4C4E-BF7C-87EA9A51366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AC68D98E-CD57-45B1-85E6-C876F5D962F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D88DC821-08B1-4BF2-86F2-11A64F2B05C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AF0BCC68-E4D5-44C2-B16A-119E63ED240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2C263FE-C5E3-4136-A44A-5115CF75262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C62F4578-AB01-40AF-B9A6-B7613E0E0DE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B2CE9C79-93CA-4D84-B4F3-2C758B01687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88975721-61FA-4066-85EE-ECAD2E8914C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8A9B0D8-C8A6-40F1-9A46-2D3E73F2DA5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5CD8E219-7371-4277-8F19-A4CA12D3E60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F9A356AE-5295-41E0-8BF8-D57662330B7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52C73D5-DDB8-4300-B97C-AA4FE53F695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7CC2D7B1-A072-4C30-A48C-C56316A7BC5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AD4E29E5-2FF5-453E-9E98-1CFD7484E43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7D43FB4B-93A4-4220-BB98-879E0147EFE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53C5AF03-0162-4098-A504-8473EC125E3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D165F5C4-AA65-404E-B118-D8DD32CC457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90D00F3A-F7B2-4A4A-9E5F-C013AF68627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CA28C2E-B508-4FF9-B621-35DF48A5139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B58777E4-7A3C-4DC3-9514-79D6409EA69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00A12D2-D388-427E-9A6D-FC8210EC530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83936E71-42EB-4638-887B-3D1FD9AA1F9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A499CE11-1261-419F-940E-684411F05A6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B72D54A1-096D-4AB7-8778-F375BC52874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B00D7B54-F641-46AE-BFE5-DFEB9A5B678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CA5935CF-9A4F-476E-8F45-F02F7747FAF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1DA7F17F-BE05-4832-A54A-20A9ED09367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3221400-EBAD-483E-9096-60BBBD6896C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2664FB59-81DC-4637-AC12-11E9A4932BE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9500E7F1-7442-41C4-A4EE-B06E2BAC28F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501E03D-3FCD-45E6-A4EC-017CDAB0C75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F6913F5B-673B-4A8C-ABF4-05CA94B1EEF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44E562F8-9CC1-4FD3-BBDF-50FA5A07E57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40B05243-92BA-4DD0-9D12-BA2EEBA0055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B1792153-C481-43D2-899D-1E68FCA032D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A1891A19-AC92-4326-9E14-042AB453C2F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E82701FA-C69C-4851-894A-94DBAB6131A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D3E0DB4B-184E-4B46-9079-71CCAF87740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8CFA978B-2B23-4154-9100-215D2E36AA7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A18B852C-F1C6-4CC3-8600-A235648CBA1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8D501794-3779-4956-B67A-C0711AC46A4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BC3BA291-D494-4658-86EC-C7525B83A25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64E05886-B437-4DE8-8769-8D55761F120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87AABB72-25D6-4E50-96EC-57EFFF8FD9F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FDB3F692-918C-440E-A5C7-5BBDB1BFDB7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59366451-C290-442F-A0E3-EEE610EAF2D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95772CD8-DAB7-4FD4-BA3D-7C199A234E8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1172B426-6EC8-47AA-BBE1-90F01198BC4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AA59E1BA-DAB4-450A-88D0-8ACC4B76B7A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86B23DAB-2DB6-4450-96C9-43CE8FDC58D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C81FB4BB-EE6B-462A-A24B-423FC211865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C809B5D-36B2-4D17-8176-72794D109EE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FFC03D2-B75B-4E2A-9201-13429E256FA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882218C-5553-4944-B52C-982C502C51A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3B7E480F-F629-4F33-9D94-55AF6EECED0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2C89B499-0642-432F-80E2-62117F8441B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4392E5D5-1CAA-445A-AA8E-36680215DDF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484E3DE9-11E1-4DEC-8078-DDD7288B5E3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6A72A-820E-425C-8E6D-C5DB9696D2A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5E92A18E-A2DF-4196-9C1F-FB9B9900F5B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EC7B6025-1C4D-404F-ABA0-CA987FDBE6C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F65CB579-A832-478A-8A57-F8182B73036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2CC9FA4D-423B-4D2A-BB1A-2DEE1315CA0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139D48F3-72EB-4781-9FFC-EB01BEB1CD2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8D6A31C-F4C4-44FA-87FF-F7CBE9D079F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4A10140C-250E-4818-B913-3B29BDD770E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DD6C2725-611D-40FF-89D9-062AB78BC5B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2F7D49F7-7B45-4ED6-BC5D-202703ECB03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B0E8E341-1986-4913-9FD1-7E6293F37C4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2BD6DB6F-CC94-49A3-904D-CA8F8B5F6FE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CDEFACB3-6BF9-4777-9BEA-DC172227E6E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767370D4-D889-4083-8293-306768500AF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574A2155-3051-4D9B-9B20-89C0032FBF0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FE97327-2AE8-4341-B942-FA74AD924E6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2940E564-9A45-4FB9-BB77-D3F2B0B6581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C3058540-6622-4512-BB38-679C7398D82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2B41708-44E4-43EC-BB02-51CBD5E8686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9A686997-56D8-42B1-8594-D95F19E4F1B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FF3F62B4-533C-4433-9F24-9D8CBD81B73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993BAB1E-03BC-440D-B079-8AA2F28B384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268EA3D2-CBBD-4307-95B8-1761DB21BB4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AB09A25E-2A2F-433C-AFBC-23765ED77D2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58E5D9F7-191D-4865-981A-C793EBD67B2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C5A75F34-3542-421E-B30A-02BDC19CFA1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8C4AC7D9-0FE4-40C2-9236-ACB26EE1810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D62B4EB4-F15F-4DD5-ABDE-3795DA072B7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B40E4930-BD82-496C-AAE0-C9A0819207F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4B3F7BD3-2BA9-4885-99AD-1C8F5061350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3A1DF60-FD51-447E-BD74-FF3F75927CA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ADD0119A-BF19-4F2A-A8DA-13671BCA64C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94B0E1AB-A423-4241-A59D-0721471D4DC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52BD8AD4-A416-4476-9EC9-C36C50A9F6A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9F3E7E69-AFEE-4CC6-B459-30AF9CE7AE9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53D90283-BE23-40A8-A63E-084C5BE90DB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1ECDCA6D-1A3C-402E-A4E8-F547AA6BC53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604543FB-4263-46DF-B6A7-BC5ED9A7B7C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4483AEB4-2888-46D7-9046-124442FC2AF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367B166-62CA-45F5-9A45-FA6BA4B31DF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4D4D1B4C-18EB-4C84-9586-B6E22226E3A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9B28EF7B-D4E8-4060-B20E-E2743E1F7B1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2B3C3856-3648-445D-85D1-17C4F609336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8A4B4A06-B38C-46A6-8B77-CFCCB7CFBA7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74E33478-9604-4245-A30A-75690B1FD4F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82DB10FE-A395-4B46-9AF2-EF8833C68DB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C26EA7C0-5E7A-4458-8472-86083EF673E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6309AD48-0448-4779-AB96-DF94EEAF16D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336D7104-F3FA-41FD-9CEA-1D55605D655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48CCB294-C3BC-47FE-9093-E0384BEB677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6F4C881F-C316-497D-A8D2-723887C90DA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DFFC9D9-36CE-4B45-9210-FDD2F5E652C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E98C1E4D-E29A-4669-867E-1A31DB0310C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FE7E002D-6DE5-4E32-96C7-D7CF47FB53C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AB279CDA-FC7B-4679-9091-ABF4C8780D7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EAC1FAD8-E214-4880-96EA-47947EEA9A9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47B94722-32F3-4EC5-BD24-5DB55B2B750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72DA84A0-2AED-44F2-AC6B-91A0037C1A7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7F1008CC-8D92-49E5-B800-15CEF3DF803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F39EDEF8-BC06-4D16-86BA-AD1C6E8180D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CC2AF5-FA38-4ECE-9729-58B358CFE47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80E6AD2-C9B3-4872-9633-0AF2D7F1826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99EEA72E-791C-4A15-B3C5-7D5A951C178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B50E37F4-CE7A-457F-81FA-D9962B5F91D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21137C89-1765-4F09-A213-63759BC9182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EEBBFD6C-F08B-40D1-92D2-C48F0A45B36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BFDDDD56-9EE5-4D15-82F3-92B1CD45D49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3793C7BF-DB0A-42BD-9645-927E4184E99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65A9BEA6-129E-4041-848C-CD691BEE421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CB8381AF-7449-45FE-9508-EA2952FAD09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7E1F0221-C884-41C5-95C4-9AD83C628F3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57736A5-5B76-4A6E-A2EB-E1C9B2C62C2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70572A8E-7524-4998-95F5-EB2A86BA3FE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731F48C1-3452-40D3-AC55-44EC44C98BE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7511B523-86DF-4C24-9815-19DC59DD74B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4A0BC6F-E05E-415B-AA15-1E432AAFDC6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8D7876D9-C662-4885-8B51-28DA786C52F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58CDD726-D4D9-4861-B1D6-816C7A86712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3B8C99D7-6F34-40E6-98CB-A04C8144E19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9E129AFB-6D4C-49AB-B0D2-F4418AEA2CA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AE799E62-2728-4C2D-8AE2-E1C227AE47A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3B1ED77A-FE89-47A5-AA80-E1596AE7681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32912CFF-8999-4ABA-96E9-7DA55A58FF8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8A18977D-B87A-4018-BBBD-671BC55F7C2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33232699-452E-4225-BA3E-ADE1FD04380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B2F2062F-F5C7-407D-8E6A-7391587C9BF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4DE29422-4F26-49AA-9961-74818C0D4BE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DC6F0A73-F000-4CB9-85DD-F593E3638A1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5F2F466E-2765-4CF3-88A6-43030AB8E11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CA606012-2660-4F25-A5FF-7F32813708B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7EE0203E-158D-4378-84BC-23BF86B26AE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25B6338E-B726-42E2-8F0E-988A0610CAE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EFD43308-8075-4D03-BEA8-3329DFD6D1E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AF74A4FC-2B6E-47BE-8925-C257F261A6F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59B15155-41A2-41D0-8F1F-6997B98841E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DC7B9850-DCCB-4F7F-9733-F2DC79968A6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B457FB33-993C-4720-9028-D2C4FD2F6C6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9CF2AB91-0481-4858-B817-D0AB4880242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68A2C383-6160-41A3-9994-5561CB2C156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B18C0F14-6711-4C65-8EE5-F933EB18D21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C72E7228-0739-4619-A343-A746414D8E9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9034BB6-7531-45E9-BC3C-A511D091BA4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5EA658C1-DFEC-4501-AE8D-E28C2729B31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B46288DD-10EC-41B1-B4EC-A37A90F4E51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AE70D171-9358-45A8-A68C-99C9E70CAFB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240BB4EE-FD4C-4924-822D-9191AB3A7A6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1ABD0827-B9FA-4E26-8FB5-C7909D3FC8C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4DC778AD-3EEA-490C-95B5-77EB39DB031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473B4590-064A-4055-94AF-0315A761EBA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CA0F07DB-B1CE-4EC9-98CA-C3C45C64929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B11313CB-F7EF-43B2-B136-57A76BE94D2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ADA9B4F2-BC1A-4C8E-A427-B7EE083671C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6A7E7E79-0CBC-4958-96D0-B8DE915A20C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F9CC88DA-FBD9-4B0D-8509-C9BC398A5C5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3B4D1CAA-964D-4262-8C9F-E337081EFC8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905FD23F-A445-4E61-814E-7FA809295A5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794FC203-62FC-4C1C-981B-79B2A94842A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2C800627-D25E-444D-B251-2B117E00E8F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B5CB3D5F-E586-44BB-91A0-40D458385DC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D7C2588A-10D9-4FF5-9B5D-41AC1B167F3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15A4634F-307D-4628-8A00-60780E67EFA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5FDA54A9-DEBE-4C99-9380-8F049CEC577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60C9AD3B-02E7-442B-A23B-D9B7A048552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4544AAE3-9AE7-448A-B9A5-2C388C81C9B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97483A6A-37DA-437E-B664-CE5437A437A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A4DB5E5A-B6F8-42C1-BAFA-2554EE2E255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B41D745F-0665-4935-87A9-09B70979482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2675D32E-F616-4BA1-8C04-3464C3A99DB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A5205044-C9D4-49B5-986F-EA6B7090757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D6D6A667-6144-4A9E-B556-744B8954964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3EE5BAC2-A528-4806-840B-EAB9EF22295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35D9E0D2-31CD-4D9A-85A2-0B166D315E7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DD4D58DA-CEBF-4852-9758-7D132B83426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1885ECB1-AE79-4C12-A1B7-00429D03163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99DE9C50-7581-4792-A622-0A62F6EAFCB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46D3ED0A-5A9E-4B1C-96A1-57F2382B2B0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E270C42B-9338-4CAA-B528-17B36AA2179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E092CB0F-2160-45AF-B861-D6972190471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933DCBB8-A7C2-470D-BC4E-C1D8155DB3F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E2AD97CF-D1BC-4EF8-89BC-7FECE989F63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12253B03-150E-40BB-8329-2063CCFE2A5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D149F681-1918-463A-9D63-021C5FAEC3F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5BFEC638-4FEE-4AC8-BCB5-0AF52CD0A81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AAE91373-99F4-4272-8CEF-5E9616D296C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FD9FF288-45B5-4A94-A465-AAC94EAF980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4F1E28EE-BE23-4E8D-B0CD-9369E2C2118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92B01114-23D0-4D03-BE99-111025435B6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833DCD9E-7B7B-4CDC-A263-BCBD60E6337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5FA0C6F2-384B-445B-9DC6-F6C15A16A12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A58516F5-1541-470D-8FE9-545FAB20453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E038E000-42F9-438B-8AA9-A7AA35FF946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F273BB03-9E87-4BB4-BC18-D8557B9B745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66FF7E07-7271-4B60-8D07-11D7283774D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4CDC455C-C9D9-4F10-B6E5-B7ED8CF5C00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F6A5DBC4-9981-42B2-B1B5-58E762D2EAB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7CB7DF1E-B4AC-4D7A-9BA4-F657902EC35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68E13896-98D9-4EDB-812B-1CE67C00580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57B27C63-BE4C-4093-8F05-07DE2855F25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89D82247-6BA7-46F4-8BA1-3B2791D5717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DBD347F-00AE-4BF8-9E9E-0A1554DFBBE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B2758C56-428E-4A89-85A6-926ACD2A75A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B709747E-AA37-4402-8C5F-D3C67BC7703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C22A7E4B-D023-4A8E-ADF4-E32D118F693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BAB6DF45-96AF-43EB-A6AE-B5AB235937F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DA9AF3D8-EA82-4414-985F-3FE6BB984AC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47E529B1-EA2F-4E6E-9ADE-CD033CF9CC8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3BEB815C-9A65-4C1E-815D-E29F9C2D342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57D01664-F58D-4963-82A8-F8F151FE98C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3C46C543-6079-46B2-9F6F-5492C11A8A0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B237F5A3-9E19-4BA8-BF74-66F72A0FB23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4B417D4F-4698-4EA2-82CA-B39F7545308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9081B8F2-5DB2-4F6F-9BD7-E670AC66039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799A03BF-B3A6-4933-92CE-714534B7AB1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7CA1B8B-A2F4-4D16-BA44-16E1DF474D2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E07AED7D-F065-4FB5-8DC2-CE70BD168F8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5DCCCA86-60F0-4E52-8BBE-1D7AAAF800D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66358EBB-BAF7-43F4-83AD-900692302ED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5589FBD3-01CE-454D-B83F-BC957AE4055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AC493A22-FFD1-4DE8-BCEB-88D2CF6812A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C9BB8ADA-7227-4875-AF26-4F33C760557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723FACA-9F68-4A9F-B945-5A6E0A149AA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2244FCA9-3CF7-447E-9801-5C150B2E678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2014F1AE-35A4-4E60-8009-FFBD5656AE5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CB22C7CD-EF67-40B8-BEC7-2EF45AEAC6C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A3745D45-87E5-4E54-BD60-91658AD40E5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8EFF36DC-5C4A-44C1-AE5F-83AD5A3C913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A9316E82-39A9-4ECF-B50B-ED65F8FB771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DE978FEC-9C2B-4017-8918-5AADEC6B854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FBF3580D-72B8-4360-828D-84A9ECE3757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71BCDCE9-BC9B-4BCB-8A4D-4895226A1AA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BCB97404-7326-4892-A4AB-DCC9CD98462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9D2D9D7D-6D88-42CF-818A-A0128B79F20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9AD09993-D659-4F26-8038-721299489DD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D23CE354-7F08-4C9E-8742-4DE920E7AF9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2FED421-4B2B-496F-B5FF-7D6AE6053D6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72203FF7-3C38-4520-BF3F-39FE81D6178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241A232D-3F95-4178-8707-3BEDAFD8389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3B037B72-D0B9-4265-8913-7CE26EB353C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4502D87-3DC0-4CFD-A465-72F4BF4F9B4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1F7B168-7981-445F-B073-858BFBF92F7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6E98C1AA-867D-4605-9E45-E0CE03F8399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8A0E4C6B-9F35-4BC8-9C6E-5D61F67759E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C2F2367-6D8F-45F0-8197-7D5C1504E2B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E8F86AF-4C91-4202-8FE1-3453CE61F66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93707311-F09A-4AA7-8510-A367B1E3A0B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6783D009-2227-46C5-A006-E4074828A66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C7863D23-74D8-457E-8710-CB75DF2E772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9A47C255-57A7-4972-ABE8-0B7085D838D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2633A395-9997-40EA-92A8-B1EC5F4423C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B7E64369-0728-4B6B-BE6B-D61E0EBA45F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E1AC189A-4F7D-41A9-9F78-E2542A83EE9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3486FF22-49DE-436A-AC54-035F069B2B3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272769BC-8E42-455B-B858-0004F0CCD28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290BAC8-62E0-46E8-AAAA-A222352E3F2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5609B409-6F9B-4B59-A94C-A8EDD2CB714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F5D2DDCD-6FCF-4E8E-A9D8-FC463D27EA2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6DCF7E5B-8A60-44D9-9DE8-100EDE5CDE6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B0736CD4-5427-4F0A-BC3A-09F2A6BEB87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51DE908-669D-43C1-92D2-0F71F4B8AAA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D86CB0D8-5144-4AA2-8003-8F91FB80CE1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63D61240-F683-457E-9967-AC12E6B90AE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7D0A1E6-FE30-44C4-8EDA-491ED0E9485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3A303349-BAD9-413D-8CBE-B86D6FA7862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11A0E86D-6584-4B31-8204-62F529B6BA7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A5C19FD6-5D33-40B9-91B7-8F7B7508F22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D47297F9-298F-4A3F-8A00-FB9E64B7585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2C7F6E64-6579-4DA9-9BA0-CC733EE7D58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9AA39F5F-CBE0-453D-BFD9-C4AD3F8AF06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46A215A2-BE51-452B-A896-3C3587A84DF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60C22807-E3B2-41BB-97D1-276DA2D947B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2CC2140-5A0E-4B60-A606-B7C0F680B6E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64549257-B515-46FA-89BD-4652EDA4344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28E61BA-281D-4D47-8830-55FE39F36E5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34B4AAF4-C19C-4502-842A-1E8109C0F23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142573B3-0814-4427-9867-B0D6AA4B1E4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4423BFC-7B8B-4B1E-8C73-1CF44326007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F26EDCB3-284B-4BDB-B8BF-00D1947F2A9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C8FD3684-2410-4013-8331-123E6D24267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B4456EDB-B318-497F-9488-F98FC7582C6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9971AA90-347E-421C-811F-D039917C3B7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333C4521-C33F-4E27-BFCD-307A21E2E03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8A1D8E92-D605-4D81-B5D4-3BCC0A6A630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74BF9B76-03AE-41DC-B7D8-7288FA9EFAB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D9D62EC0-09DE-4992-88C5-606E63C9BC9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D374C03E-DBE9-4D15-B21E-C61076323A3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6F8440E-68FE-4070-BFF4-53E6B7F955B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856DD967-9F3A-4A9F-907F-2E04D164B10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C0587B12-12FA-47C9-BB15-9ECF9D8D843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619B5F90-AAFE-4D79-9027-DEA1B68DAB9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B26E6304-FFEA-4381-AB8A-EFB82E581D5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338FB8BB-04CD-4E6B-B540-93209245999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6FACFD07-415F-4E6B-AC89-8587FFBD095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4FF82FA3-E3E4-4520-8A5A-A1445645685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B22666F4-CE0C-43A9-A4F1-45B7FF10ACC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561185F6-D360-444D-B768-1DB6C4A5679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7132962A-3DA4-40A9-99BA-DD56E049A11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4A5A95D-9E38-4605-A2E2-EF9EFB2C76C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B931C95D-15CE-4076-896E-C46A4C40031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AEB9765D-B5A3-4289-89B0-50B563A979F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A545967D-3149-4261-B886-64F729DCA4B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EFE22CA5-B10A-4852-BFD3-DEDFB8BCE0A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C78A5A67-AB8D-4ED5-9E58-A60DFB6C831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49F6691C-89E1-4650-99F0-8CFFD879B2C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4041F63C-5BFA-497E-97CD-D71F1980D27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E42228FA-72C1-4A78-A653-8727063BB48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B19198C1-7C9D-40FA-B46F-EF8DFD99953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1B3BD561-D2D8-4AAF-8943-5F0491D9813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14AA4631-2549-4806-85A2-73148D97796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7AE1D2B1-D2F5-4B1C-8707-FBEF2A19442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9EC785F3-1A9A-49AF-9343-D90B2E8DD0D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889C318D-5C8B-4EFE-A257-B4CF804DA0E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72B7EB69-7433-4340-9475-ABB870C7CE0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B347B9DC-8BC5-40A2-8737-80B8C083A53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E7118B2A-68B6-404F-B08B-DB37CEE2B04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AB3E4CDF-D879-4C6D-BA68-8382AB54A01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E8262C44-8309-4F98-A0FA-5D918D0E54D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8E2D601-DCB6-4EE9-9225-C5F87C3008A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998C45F4-E9A4-4973-B594-6F3CA4473B4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8B626229-F45F-42AD-99D6-84D758EC7A3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5481DBC6-5236-4912-8880-F159BF3202A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989A5933-798D-4048-AD3F-CF329289306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4761C00B-DC97-45C3-8C92-2FB7C0975B0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7F07A63A-01D6-47CB-AC20-DC7A9CAA615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8D6A0F93-D37C-4090-AFC3-6FB67C9E4A9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53697B8D-A100-4DAD-AAD0-FAFC821B6D8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D8042081-9D14-4F8F-A33E-4906AD5C251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2B2F775-470B-40C1-881C-200CCF7E01B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2BCD6061-EB7C-414C-B53C-FBF67B96EA0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891C6746-85D7-467D-949D-377C7B9872A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41B532B6-0D25-4193-AE1B-22EBBC05C4B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D1C62135-3A07-457F-833C-D96284CF207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FFD8E658-9C02-4F69-AA56-12DF9DE5D88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4BE6F05D-0C7D-4DE2-8196-077EC3C638C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80E5BEBF-9049-468A-B372-3C09D0ECFE1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62476434-E4FD-432C-BEB6-98448D1C178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A97B48C9-7A06-45A5-9DCB-7F648CE278C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7E7D9BF4-938A-47FD-A420-FF94CC56157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C5D008A6-3049-4BF6-97CE-C7998D2A314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B3BE3F49-1BC3-4BBC-AA0F-A4408B392A4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11D67F43-7B33-4F7C-99A1-D38DABF0D49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1465CA34-7F89-48F4-AF0F-F666AF05812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51FF758B-0C37-4C6B-992A-BC3D9F631CB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89B1C63F-F80A-4135-8A02-51F2DAF017C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F2BE16BC-9766-4217-8EA2-FE1818C9A62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83D2BEAB-322E-4518-AC77-1A1EF07BFEE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B19E1A92-DE7D-4AF2-9A4C-95F2BBEFD46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0647F05F-9ECC-4EC7-B1B9-6BE1B788C3E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13DC8511-B584-46A2-811B-D69F889156C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88236802-6ECB-4145-BE00-E1391B52577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D633D0A5-67F1-4B79-9041-0545609578C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A7035A96-A0CD-41A1-BCA3-367FC5933F7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5531741A-C7D8-4F63-93DF-288B286BC73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7DF33C61-C5DA-472F-8122-318B1D6E94D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CFE8250A-7C7E-4D64-90A4-8DDB96A06C3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5137437-1A91-4DE9-98D1-547DEA96A61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9647DEEC-6FB0-47DC-9320-590526D51A5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95FEB4EE-0304-4500-9113-D9AC32D5898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A4B8EF37-7F8D-41E0-9298-FB60F3C0318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466DB864-5342-43FC-B619-1B91C56A502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E26D760A-D5CB-448C-B4B9-95F4A825CAA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4FED8191-7D1A-42B6-B515-F184EA46282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8216AB9A-C823-48E0-B5A6-6522A1034E3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80ECAC86-A49F-4D30-93D8-5AE9D2A1558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539466B6-F477-477E-B74A-248D481138E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C251D189-2E62-4390-9FEE-3BA61044B5C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2A893BFE-462C-41ED-986A-8333D03C7FD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A3662372-4B83-45A7-AA1D-C662937CDDF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8755E058-812E-4ED3-AF90-9EEB42CC62C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5C3513CA-8199-4183-A224-4E3F3162024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611DB43D-D55C-4125-B057-0DC492404E9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393C07BA-FF37-4DE9-9460-1DB67DB354F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779E1A1E-C850-4D77-B5FF-F73C4D113D3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6A064B1D-4B2C-4B7D-BEE3-9EF702C3DE3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FC250BFE-5B90-4EAB-B038-0C3D780D6D3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BAB40CE4-8AEF-4C17-8B23-10C904364F3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EDD388BA-00D5-43F5-A930-2AF92BAFBB6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1A737D38-FBD2-441A-8869-6C7F22BA04A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BA4A8A24-15CC-4D7A-A85D-814652DC564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8D5703D5-B8A1-4A75-A1C6-CA3836DE082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BEA84E08-4802-4214-84CC-DBB1AD89539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D6600728-59FB-464F-9CE8-1E18CC4DB0A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1E726265-B132-4F45-BB71-2C5CAE3AB0A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D6CD0A65-7FE9-4242-9F8F-9DF8A9392D0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4AC9DF7D-87DA-40A4-B62A-EF6E37B7974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DF9D547E-46C8-485C-9E62-5A34FB9488A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F39DBECD-499B-4E52-9D54-7D220D14144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EE520028-0A6A-44E2-A3A5-2A33D521965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2D15BEB2-D142-4547-9924-A821F3AA9FC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64DE12F0-D398-4DBB-A0F6-E5D09CBAB5C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D43DF44E-6B68-487E-A67D-46D408551DF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8FC20617-5DA7-449B-A6AB-9FAB4256A8C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E287B259-BC56-484F-87ED-50F85CDFF97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B22808C-E0CA-4D7A-B49D-FEB00875E1E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F2DD324F-6B9E-4A4F-8D55-241A5A1CF5C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DBAF84E5-4695-4AC8-9CE9-1FA2401475F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6BA74EA6-38B8-4F4A-AF15-ED415A29A48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C11E9E08-3B7E-4030-8967-5628EA62F8C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F0DF0E1B-544F-42D0-9CF5-C997B97E557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1AA2F273-8B97-45E4-8AFE-EE405AFA087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3031328-3CF3-41B6-BA7D-8DEF6EA2181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593B28A2-5047-422B-A3C8-54D7A6E5A2D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AA18CA85-707A-4CA7-A306-915250AFA68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C9033A37-22A0-4EAB-82EC-A8BD74C46DD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F1A0044A-144A-4F77-854C-8D7C087A143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EA9D06E2-6D48-4F8A-903C-327E2AEC2A9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6688FF64-32EC-47DE-9CEF-AB408D251D7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62940C43-DDC7-4144-92E2-3037CA5AD2B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B7A11EC1-36BD-4AD2-94C7-9B966A02F32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36C91191-B491-49A4-B668-1841236D280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883B7B55-8FB4-44D0-8AF9-89B21D3001E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2B3F57B6-369C-4BA2-8316-6A04CEDA7AF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85FDB968-42A4-4198-85EE-FA508066BD3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57EBE41-CD85-4A5C-B312-6AC665CF2C8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2D68C565-CDBB-4257-B957-75122121363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7B71939D-E489-443D-BD48-AF442028BA3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5CDCAB9D-F81A-4739-9C7A-E7EC44181EE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8C949125-4E1A-4785-86F1-23CF20D846B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C45A3996-059B-4A9F-BB4E-6C2265CA963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7B0F332-9AB9-4145-B059-EF44577CEFE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3193BC4C-55E0-4BF4-9CCE-1AED34B5E80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53F4238B-22D2-4C15-895A-E4A23ED4371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D2ECA5F9-C06D-469D-9961-ACAB7A4E858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78263DE9-7703-4556-8494-E7FB20FE989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44A32CA5-68DA-466C-808D-5CF67D11722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934F0099-60C9-4B31-ACEC-81E0628DB1F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BD23D8F7-DB37-45EE-B816-DC94297C660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4F3FAC33-FDD9-41DA-80A2-79C505BE1FE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C955E4A3-93F4-4755-ABC2-82C899D9D0D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8DFD2633-C3CD-4CE2-95DA-F0B41289CA5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2316AC55-A0B3-4445-94FF-DBF7B123D9D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689F5262-DDA4-4CFF-899D-767EFF4112B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FAA18A5D-7EEC-481A-9C18-3DE44CAC757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C576107-7294-420C-B953-7E9CE89B328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E4315A09-3B26-43D0-9AEF-C8E61EEA849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51412ADE-AE98-4ACF-846B-E39FA4C8F48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C9FEE0E1-893A-4CB0-BFC2-C9C9B488F35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62E0C683-C501-436C-9D9A-56590A6C008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A3964421-693B-4686-B60E-5B3964D9F7B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7CCFCA8E-6B45-4C5C-948A-BE77279DB26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46F3EC4F-B6EC-484C-A912-403A6DDABE7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AA240568-CD4A-4461-A78A-165E52E3781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ADDFB93D-32F0-412E-BC19-C9BD734DB11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0A000E06-8BCA-486D-BF48-63E92B834E2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C0FD5905-E5E1-4109-9CF1-54F67FA9AF6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D16567E7-19AE-4039-94E1-EE04D5E4306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013A4243-EBA2-474A-89ED-E322DBC45E2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7FF9A80C-F157-4A92-A071-8FEC5824387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24283494-3805-45FB-A782-7271FB53CAD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29882A50-6A0A-4C5E-B0E4-A44651CF815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AF138F2D-4906-4AB9-A1B7-E4760878986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12D0A4BD-6E3E-4C5B-98B0-7CD040E78D5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5C2B7D14-8163-404F-AE41-D930B96D8E2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F3C55C03-2450-4F9E-A858-E454BEB7CE0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F9A38094-562E-42DF-8EE6-52F12021458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B9CD3D1B-8E9F-43CC-BD03-5044BDF3B36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4822B7ED-0897-4D57-8905-E6D1D167ABB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8656886A-7020-4819-A540-94C39EF9B84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619F57FA-7F73-435A-B01C-B4722E9D126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31B883B6-D4EE-4AF5-B3D1-EA1E32DEC9A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84D58E42-E4E3-4E03-8910-226B4DAD4D4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3C141873-4208-4F66-843C-E61383938DB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3970991E-81FB-4134-80E9-68DA0B67AB3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C2893F49-1499-40F3-81B7-A12CFB87B58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1FB6CC90-AE50-4726-9474-B35F3C0437C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1DE493A9-7538-48EA-AA42-4ADCCEC4F22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B2E24E66-B5E4-4D24-BCB2-FE2505051AA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79AA208C-824D-4D67-909A-C672E23F628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63DDC2E0-0640-4078-AD39-440D2095EB4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2FFD4A5F-1C89-4705-A023-65F962A2AC7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1A59D798-A00D-490B-B2B8-8F009E69D3B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B84998CC-E2E6-41A9-AA97-81942F82C4F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8FDB3C6D-8EF1-4801-AE58-E744DA150CF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ADFF515E-46AE-41F6-A79E-13D58B48450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51E3357F-0642-4C01-B889-3C844DA5216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B6342055-5465-4E79-9401-72FEA08A74C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2333D4F9-CCB7-4203-8EC1-998426D68CD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56AC286F-8F0E-41D1-A816-1033EB11686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9B8AE59C-E3F1-40A9-855D-89B5396343D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206B9FF6-BD4B-47C6-9AE2-A530435CA8C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2CE7C44C-6832-4828-9534-A1F30E7DAB3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F25F5CDD-25CB-4BF3-9143-AFC0AAB6D69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D943FBFC-5D3B-4A7A-958A-EB67FC5F921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5779066E-D4BA-4159-A6BE-66E69E74183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C0D3EB1A-23D6-4293-B4AB-421481BC662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9957C58C-525E-46CB-9B7D-0CB3C5AD2E4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5E76B635-6EB6-4CB0-BCB2-2A7D4451DC1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40CDA713-9A36-44A9-B682-35F261DA20F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47C20280-F0B1-4BAC-AF6B-38AAF481A68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FE02BCDE-CD5D-4DE8-9E95-9DA4252DD09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A967F441-B205-4944-B86B-06D1C9A954F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46AB88C3-1D80-43DF-BACE-195DF7EDD58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D3B92453-5551-48FD-A234-A7DB8AAE787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AEAD11D-844D-4A9E-913D-09944C6FBF1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3C8CA51D-A777-4041-9AF9-6AAC46D2759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4B92FE49-E8A9-40A0-B209-03E0729BB1D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4E74E5EA-9CBE-437C-AFCC-B573D0DC5E0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236DA511-F1A5-458B-9E29-F42FEEC8D09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D41D0883-FC55-4BA6-99E3-D2A87B228E2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CB90447A-A89C-43A3-AA56-3616C0F556A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F88C558C-5E5B-4920-8B99-30DE2846197F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6DED0143-7BF8-43A7-A05C-833FB34D294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A314F48F-A938-4C48-AB2E-B1E04E553AF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5FE48839-2825-4142-90F0-E81F2FF7043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8CA98138-94B6-4CA8-BB40-B8A929C348D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C1B56E40-E456-4E2B-ABB2-9ADC9806DA4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C83E7351-8A41-408C-B980-C9B36DC4DB87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CAF21E3-B051-46DF-8CCB-9336E2CD598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D00906E7-2FBB-43AD-9295-F793347F5680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F4DB57DB-BEC1-40EA-87C4-7AB74AE809C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829E2911-11EE-48EB-BB4D-17EDFB7AB2D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AFE4037E-D128-48C3-94C0-39E07ACB747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7C87A04C-94AA-4487-9F98-CD1C5FE9541C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444A946C-ABA6-431C-B6D9-B05A8694F99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E526205A-D957-4D58-832B-0D7A2B08A75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1C51CD95-6896-41CA-8977-2168676B155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EBADC460-2AB4-4F4C-8754-7B091C43263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E6D6073F-27B1-44F8-BA89-69984C13D32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6D2B3A9E-4474-49C5-9442-EDA562D25FF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85E65728-4605-4881-B453-828D43A6774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EBE513F2-D1E5-455D-9096-E9F455836FC9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E64FA121-C3A8-48EF-9619-80CD610AC5C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B28CEFC8-1E7F-4E07-938C-AA96A0190E5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2EF7C9B-8D20-45D6-9B51-566CDD6239E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B4254EC2-868F-47A8-A0F1-769C0FF98B4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B636C94B-BE05-42D4-88BB-8300222D249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A17EB265-EEA7-41D0-BDAC-1C185C9AD5A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9C857EF-F4AA-4391-834B-B10AE8C6ECB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6F710F6A-7918-4170-BCBA-1883728698E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FBB83246-5359-4F1B-8DFB-52D2A75BFABE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458A4212-8554-436D-9095-D62E9C46289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A894A2F7-BEF1-48F0-8EED-E39AC475F7E4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A9F6F9AC-7D7C-48E4-BB5D-E963D006BF6B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9A2C2A17-BDE0-46F5-8F19-13A7FF93B2F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615FB946-382E-4754-9199-B0855F2E2DB6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8111208B-282A-4D64-B37B-3C328E45446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B68777E2-A76E-4117-A88B-2AD2C0E99C28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6951A79-7A80-4A8B-99DB-36303DF5A9D5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E6029562-2134-4411-B0E1-0132905A77BA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562B0311-AB4D-4C9A-8926-97021C669E5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1BB93D20-5DA0-415E-AFD8-C9DBD8CF11B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8E2839E3-17F0-46D3-B504-8532334BB822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13BBE9C2-912A-413D-BE96-8F0BA2322893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9AF9EA61-3399-4F39-A547-748A6DB328CD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65" cy="172227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CB0BEF3C-09CC-4814-A00F-140E2A1A0D61}"/>
            </a:ext>
          </a:extLst>
        </xdr:cNvPr>
        <xdr:cNvSpPr txBox="1"/>
      </xdr:nvSpPr>
      <xdr:spPr>
        <a:xfrm>
          <a:off x="6692900" y="184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eoriginal.ru/spares/mercedes/A000092470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6"/>
  <sheetViews>
    <sheetView tabSelected="1" zoomScale="70" zoomScaleNormal="70" workbookViewId="0">
      <selection activeCell="H12" sqref="H12"/>
    </sheetView>
  </sheetViews>
  <sheetFormatPr defaultRowHeight="14.4"/>
  <cols>
    <col min="1" max="1" width="3" bestFit="1" customWidth="1"/>
    <col min="2" max="2" width="93" bestFit="1" customWidth="1"/>
    <col min="3" max="3" width="35.5546875" style="2" bestFit="1" customWidth="1"/>
    <col min="4" max="4" width="16.109375" style="1" bestFit="1" customWidth="1"/>
    <col min="5" max="5" width="19.33203125" style="1" customWidth="1"/>
    <col min="6" max="6" width="19.88671875" style="1" hidden="1" customWidth="1"/>
    <col min="7" max="7" width="20.109375" hidden="1" customWidth="1"/>
    <col min="8" max="8" width="26.6640625" customWidth="1"/>
    <col min="11" max="11" width="24.33203125" customWidth="1"/>
    <col min="12" max="12" width="15.88671875" customWidth="1"/>
  </cols>
  <sheetData>
    <row r="1" spans="1:12" ht="115.5" customHeight="1">
      <c r="A1" s="3" t="s">
        <v>0</v>
      </c>
      <c r="B1" s="4" t="s">
        <v>446</v>
      </c>
      <c r="C1" s="4" t="s">
        <v>5</v>
      </c>
      <c r="D1" s="5" t="s">
        <v>378</v>
      </c>
      <c r="E1" s="5" t="s">
        <v>377</v>
      </c>
      <c r="F1" s="5" t="s">
        <v>4</v>
      </c>
      <c r="G1" s="5" t="s">
        <v>376</v>
      </c>
      <c r="H1" s="5" t="s">
        <v>380</v>
      </c>
      <c r="I1" s="5" t="s">
        <v>309</v>
      </c>
      <c r="J1" s="5" t="s">
        <v>1</v>
      </c>
      <c r="K1" s="5" t="s">
        <v>504</v>
      </c>
      <c r="L1" s="52" t="s">
        <v>503</v>
      </c>
    </row>
    <row r="2" spans="1:12">
      <c r="A2" s="51">
        <v>1</v>
      </c>
      <c r="B2" s="26" t="s">
        <v>381</v>
      </c>
      <c r="C2" s="33">
        <v>20507456</v>
      </c>
      <c r="D2" s="51" t="s">
        <v>6</v>
      </c>
      <c r="E2" s="30">
        <v>6</v>
      </c>
      <c r="F2" s="43" t="s">
        <v>447</v>
      </c>
      <c r="G2" s="40" t="s">
        <v>501</v>
      </c>
    </row>
    <row r="3" spans="1:12">
      <c r="A3" s="51">
        <v>2</v>
      </c>
      <c r="B3" s="27" t="s">
        <v>382</v>
      </c>
      <c r="C3" s="32">
        <v>20502445</v>
      </c>
      <c r="D3" s="51" t="s">
        <v>6</v>
      </c>
      <c r="E3" s="30">
        <v>6</v>
      </c>
      <c r="F3" s="43" t="s">
        <v>448</v>
      </c>
      <c r="G3" s="40" t="s">
        <v>501</v>
      </c>
    </row>
    <row r="4" spans="1:12">
      <c r="A4" s="51">
        <v>3</v>
      </c>
      <c r="B4" s="27" t="s">
        <v>383</v>
      </c>
      <c r="C4" s="32">
        <v>20502782</v>
      </c>
      <c r="D4" s="51" t="s">
        <v>6</v>
      </c>
      <c r="E4" s="30">
        <v>6</v>
      </c>
      <c r="F4" s="43" t="s">
        <v>449</v>
      </c>
      <c r="G4" s="40" t="s">
        <v>501</v>
      </c>
    </row>
    <row r="5" spans="1:12">
      <c r="A5" s="51">
        <v>4</v>
      </c>
      <c r="B5" s="27" t="s">
        <v>384</v>
      </c>
      <c r="C5" s="30"/>
      <c r="D5" s="51" t="s">
        <v>6</v>
      </c>
      <c r="E5" s="30">
        <v>6</v>
      </c>
      <c r="F5" s="43" t="s">
        <v>449</v>
      </c>
      <c r="G5" s="40" t="s">
        <v>501</v>
      </c>
    </row>
    <row r="6" spans="1:12">
      <c r="A6" s="51">
        <v>5</v>
      </c>
      <c r="B6" s="28" t="s">
        <v>385</v>
      </c>
      <c r="C6" s="32">
        <v>20502456</v>
      </c>
      <c r="D6" s="51" t="s">
        <v>6</v>
      </c>
      <c r="E6" s="30">
        <v>6</v>
      </c>
      <c r="F6" s="43" t="s">
        <v>450</v>
      </c>
      <c r="G6" s="40" t="s">
        <v>501</v>
      </c>
    </row>
    <row r="7" spans="1:12">
      <c r="A7" s="51">
        <v>6</v>
      </c>
      <c r="B7" s="29" t="s">
        <v>502</v>
      </c>
      <c r="C7" s="29">
        <v>20506356</v>
      </c>
      <c r="D7" s="51" t="s">
        <v>6</v>
      </c>
      <c r="E7" s="50">
        <v>8</v>
      </c>
      <c r="F7" s="43" t="s">
        <v>451</v>
      </c>
      <c r="G7" s="40" t="s">
        <v>501</v>
      </c>
    </row>
    <row r="8" spans="1:12">
      <c r="A8" s="51">
        <v>7</v>
      </c>
      <c r="B8" s="26" t="s">
        <v>386</v>
      </c>
      <c r="C8" s="33">
        <v>20508914</v>
      </c>
      <c r="D8" s="51" t="s">
        <v>6</v>
      </c>
      <c r="E8" s="30">
        <v>6</v>
      </c>
      <c r="F8" s="43" t="s">
        <v>452</v>
      </c>
      <c r="G8" s="40" t="s">
        <v>501</v>
      </c>
    </row>
    <row r="9" spans="1:12">
      <c r="A9" s="51">
        <v>8</v>
      </c>
      <c r="B9" s="26" t="s">
        <v>387</v>
      </c>
      <c r="C9" s="33">
        <v>20507455</v>
      </c>
      <c r="D9" s="51" t="s">
        <v>6</v>
      </c>
      <c r="E9" s="30">
        <v>6</v>
      </c>
      <c r="F9" s="43" t="s">
        <v>453</v>
      </c>
      <c r="G9" s="40" t="s">
        <v>501</v>
      </c>
    </row>
    <row r="10" spans="1:12">
      <c r="A10" s="51">
        <v>9</v>
      </c>
      <c r="B10" s="30" t="s">
        <v>388</v>
      </c>
      <c r="C10" s="33">
        <v>20508911</v>
      </c>
      <c r="D10" s="51" t="s">
        <v>6</v>
      </c>
      <c r="E10" s="30">
        <v>6</v>
      </c>
      <c r="F10" s="43" t="s">
        <v>452</v>
      </c>
      <c r="G10" s="40" t="s">
        <v>501</v>
      </c>
    </row>
    <row r="11" spans="1:12">
      <c r="A11" s="51">
        <v>10</v>
      </c>
      <c r="B11" s="26" t="s">
        <v>389</v>
      </c>
      <c r="C11" s="33">
        <v>20505650</v>
      </c>
      <c r="D11" s="51" t="s">
        <v>6</v>
      </c>
      <c r="E11" s="30">
        <v>6</v>
      </c>
      <c r="F11" s="43" t="s">
        <v>454</v>
      </c>
      <c r="G11" s="40" t="s">
        <v>501</v>
      </c>
    </row>
    <row r="12" spans="1:12">
      <c r="A12" s="51">
        <v>11</v>
      </c>
      <c r="B12" s="28" t="s">
        <v>390</v>
      </c>
      <c r="C12" s="32">
        <v>20502794</v>
      </c>
      <c r="D12" s="51" t="s">
        <v>6</v>
      </c>
      <c r="E12" s="30">
        <v>2</v>
      </c>
      <c r="F12" s="45" t="s">
        <v>455</v>
      </c>
      <c r="G12" s="40" t="s">
        <v>501</v>
      </c>
    </row>
    <row r="13" spans="1:12">
      <c r="A13" s="51">
        <v>12</v>
      </c>
      <c r="B13" s="26" t="s">
        <v>391</v>
      </c>
      <c r="C13" s="33">
        <v>20503576</v>
      </c>
      <c r="D13" s="51" t="s">
        <v>6</v>
      </c>
      <c r="E13" s="30">
        <v>2</v>
      </c>
      <c r="F13" s="43" t="s">
        <v>456</v>
      </c>
      <c r="G13" s="40" t="s">
        <v>501</v>
      </c>
    </row>
    <row r="14" spans="1:12">
      <c r="A14" s="51">
        <v>13</v>
      </c>
      <c r="B14" s="26" t="s">
        <v>392</v>
      </c>
      <c r="C14" s="33">
        <v>20509673</v>
      </c>
      <c r="D14" s="51" t="s">
        <v>6</v>
      </c>
      <c r="E14" s="30">
        <v>2</v>
      </c>
      <c r="F14" s="44" t="s">
        <v>457</v>
      </c>
      <c r="G14" s="40" t="s">
        <v>501</v>
      </c>
    </row>
    <row r="15" spans="1:12">
      <c r="A15" s="51">
        <v>14</v>
      </c>
      <c r="B15" s="26" t="s">
        <v>393</v>
      </c>
      <c r="C15" s="33">
        <v>20510110</v>
      </c>
      <c r="D15" s="51" t="s">
        <v>6</v>
      </c>
      <c r="E15" s="30">
        <v>2</v>
      </c>
      <c r="F15" s="43" t="s">
        <v>458</v>
      </c>
      <c r="G15" s="40" t="s">
        <v>501</v>
      </c>
    </row>
    <row r="16" spans="1:12">
      <c r="A16" s="51">
        <v>15</v>
      </c>
      <c r="B16" s="30" t="s">
        <v>394</v>
      </c>
      <c r="C16" s="30">
        <v>20508955</v>
      </c>
      <c r="D16" s="51" t="s">
        <v>6</v>
      </c>
      <c r="E16" s="30">
        <v>2</v>
      </c>
      <c r="F16" s="43" t="s">
        <v>459</v>
      </c>
      <c r="G16" s="40" t="s">
        <v>501</v>
      </c>
    </row>
    <row r="17" spans="1:7">
      <c r="A17" s="51">
        <v>16</v>
      </c>
      <c r="B17" s="30" t="s">
        <v>395</v>
      </c>
      <c r="C17" s="34"/>
      <c r="D17" s="51" t="s">
        <v>6</v>
      </c>
      <c r="E17" s="30">
        <v>10</v>
      </c>
      <c r="F17" s="45" t="s">
        <v>460</v>
      </c>
      <c r="G17" s="40" t="s">
        <v>501</v>
      </c>
    </row>
    <row r="18" spans="1:7">
      <c r="A18" s="51">
        <v>17</v>
      </c>
      <c r="B18" s="30" t="s">
        <v>396</v>
      </c>
      <c r="C18" s="35">
        <v>20513932</v>
      </c>
      <c r="D18" s="51" t="s">
        <v>6</v>
      </c>
      <c r="E18" s="30">
        <v>10</v>
      </c>
      <c r="F18" s="45" t="s">
        <v>460</v>
      </c>
      <c r="G18" s="40" t="s">
        <v>501</v>
      </c>
    </row>
    <row r="19" spans="1:7">
      <c r="A19" s="51">
        <v>18</v>
      </c>
      <c r="B19" s="27" t="s">
        <v>397</v>
      </c>
      <c r="C19" s="35">
        <v>20503719</v>
      </c>
      <c r="D19" s="51" t="s">
        <v>6</v>
      </c>
      <c r="E19" s="30">
        <v>4</v>
      </c>
      <c r="F19" s="45" t="s">
        <v>461</v>
      </c>
      <c r="G19" s="40" t="s">
        <v>501</v>
      </c>
    </row>
    <row r="20" spans="1:7">
      <c r="A20" s="51">
        <v>20</v>
      </c>
      <c r="B20" s="27" t="s">
        <v>398</v>
      </c>
      <c r="C20" s="36">
        <v>20505641</v>
      </c>
      <c r="D20" s="51" t="s">
        <v>6</v>
      </c>
      <c r="E20" s="29">
        <v>4</v>
      </c>
      <c r="F20" s="45" t="s">
        <v>462</v>
      </c>
      <c r="G20" s="40" t="s">
        <v>501</v>
      </c>
    </row>
    <row r="21" spans="1:7">
      <c r="A21" s="51">
        <v>21</v>
      </c>
      <c r="B21" s="27" t="s">
        <v>399</v>
      </c>
      <c r="C21" s="36">
        <v>20506353</v>
      </c>
      <c r="D21" s="51" t="s">
        <v>6</v>
      </c>
      <c r="E21" s="29">
        <v>4</v>
      </c>
      <c r="F21" s="45" t="s">
        <v>463</v>
      </c>
      <c r="G21" s="40" t="s">
        <v>501</v>
      </c>
    </row>
    <row r="22" spans="1:7">
      <c r="A22" s="51">
        <v>22</v>
      </c>
      <c r="B22" s="27" t="s">
        <v>400</v>
      </c>
      <c r="C22" s="36">
        <v>20505897</v>
      </c>
      <c r="D22" s="51" t="s">
        <v>6</v>
      </c>
      <c r="E22" s="29">
        <v>4</v>
      </c>
      <c r="F22" s="45" t="s">
        <v>463</v>
      </c>
      <c r="G22" s="40" t="s">
        <v>501</v>
      </c>
    </row>
    <row r="23" spans="1:7">
      <c r="A23" s="51">
        <v>23</v>
      </c>
      <c r="B23" s="27" t="s">
        <v>401</v>
      </c>
      <c r="C23" s="32">
        <v>20502434</v>
      </c>
      <c r="D23" s="51" t="s">
        <v>6</v>
      </c>
      <c r="E23" s="29">
        <v>4</v>
      </c>
      <c r="F23" s="45" t="s">
        <v>464</v>
      </c>
      <c r="G23" s="40" t="s">
        <v>501</v>
      </c>
    </row>
    <row r="24" spans="1:7">
      <c r="A24" s="51">
        <v>24</v>
      </c>
      <c r="B24" s="27" t="s">
        <v>402</v>
      </c>
      <c r="C24" s="35">
        <v>20509665</v>
      </c>
      <c r="D24" s="51" t="s">
        <v>6</v>
      </c>
      <c r="E24" s="29">
        <v>4</v>
      </c>
      <c r="F24" s="45" t="s">
        <v>465</v>
      </c>
      <c r="G24" s="40" t="s">
        <v>501</v>
      </c>
    </row>
    <row r="25" spans="1:7">
      <c r="A25" s="51">
        <v>25</v>
      </c>
      <c r="B25" s="27" t="s">
        <v>403</v>
      </c>
      <c r="C25" s="35">
        <v>20508967</v>
      </c>
      <c r="D25" s="51" t="s">
        <v>6</v>
      </c>
      <c r="E25" s="29">
        <v>4</v>
      </c>
      <c r="F25" s="45" t="s">
        <v>466</v>
      </c>
      <c r="G25" s="40" t="s">
        <v>501</v>
      </c>
    </row>
    <row r="26" spans="1:7">
      <c r="A26" s="51">
        <v>26</v>
      </c>
      <c r="B26" s="27" t="s">
        <v>404</v>
      </c>
      <c r="C26" s="35">
        <v>20508939</v>
      </c>
      <c r="D26" s="51" t="s">
        <v>6</v>
      </c>
      <c r="E26" s="29">
        <v>4</v>
      </c>
      <c r="F26" s="45" t="s">
        <v>447</v>
      </c>
      <c r="G26" s="40" t="s">
        <v>501</v>
      </c>
    </row>
    <row r="27" spans="1:7">
      <c r="A27" s="51">
        <v>27</v>
      </c>
      <c r="B27" s="27" t="s">
        <v>405</v>
      </c>
      <c r="C27" s="35">
        <v>20508971</v>
      </c>
      <c r="D27" s="51" t="s">
        <v>6</v>
      </c>
      <c r="E27" s="29">
        <v>8</v>
      </c>
      <c r="F27" s="45" t="s">
        <v>467</v>
      </c>
      <c r="G27" s="40" t="s">
        <v>501</v>
      </c>
    </row>
    <row r="28" spans="1:7">
      <c r="A28" s="51">
        <v>28</v>
      </c>
      <c r="B28" s="31" t="s">
        <v>406</v>
      </c>
      <c r="C28" s="37">
        <v>20506354</v>
      </c>
      <c r="D28" s="51" t="s">
        <v>6</v>
      </c>
      <c r="E28" s="37">
        <v>3</v>
      </c>
      <c r="F28" s="45" t="s">
        <v>468</v>
      </c>
      <c r="G28" s="40" t="s">
        <v>501</v>
      </c>
    </row>
    <row r="29" spans="1:7">
      <c r="A29" s="51">
        <v>29</v>
      </c>
      <c r="B29" s="27" t="s">
        <v>407</v>
      </c>
      <c r="C29" s="35">
        <v>20510214</v>
      </c>
      <c r="D29" s="51" t="s">
        <v>6</v>
      </c>
      <c r="E29" s="29">
        <v>4</v>
      </c>
      <c r="F29" s="45" t="s">
        <v>447</v>
      </c>
      <c r="G29" s="40" t="s">
        <v>501</v>
      </c>
    </row>
    <row r="30" spans="1:7">
      <c r="A30" s="51">
        <v>30</v>
      </c>
      <c r="B30" s="27" t="s">
        <v>408</v>
      </c>
      <c r="C30" s="35">
        <v>20503705</v>
      </c>
      <c r="D30" s="51" t="s">
        <v>379</v>
      </c>
      <c r="E30" s="29">
        <v>6</v>
      </c>
      <c r="F30" s="45" t="s">
        <v>469</v>
      </c>
      <c r="G30" s="40" t="s">
        <v>501</v>
      </c>
    </row>
    <row r="31" spans="1:7">
      <c r="A31" s="51">
        <v>31</v>
      </c>
      <c r="B31" s="27" t="s">
        <v>409</v>
      </c>
      <c r="C31" s="35">
        <v>20505665</v>
      </c>
      <c r="D31" s="51" t="s">
        <v>379</v>
      </c>
      <c r="E31" s="29">
        <v>6</v>
      </c>
      <c r="F31" s="46" t="s">
        <v>470</v>
      </c>
      <c r="G31" s="40" t="s">
        <v>501</v>
      </c>
    </row>
    <row r="32" spans="1:7">
      <c r="A32" s="51">
        <v>32</v>
      </c>
      <c r="B32" s="27" t="s">
        <v>410</v>
      </c>
      <c r="C32" s="38">
        <v>20503717</v>
      </c>
      <c r="D32" s="51" t="s">
        <v>379</v>
      </c>
      <c r="E32" s="29">
        <v>6</v>
      </c>
      <c r="F32" s="47" t="s">
        <v>461</v>
      </c>
      <c r="G32" s="40" t="s">
        <v>501</v>
      </c>
    </row>
    <row r="33" spans="1:7">
      <c r="A33" s="51">
        <v>33</v>
      </c>
      <c r="B33" s="27" t="s">
        <v>411</v>
      </c>
      <c r="C33" s="35">
        <v>20505649</v>
      </c>
      <c r="D33" s="51" t="s">
        <v>6</v>
      </c>
      <c r="E33" s="29">
        <v>2</v>
      </c>
      <c r="F33" s="48" t="s">
        <v>451</v>
      </c>
      <c r="G33" s="40" t="s">
        <v>501</v>
      </c>
    </row>
    <row r="34" spans="1:7">
      <c r="A34" s="51">
        <v>34</v>
      </c>
      <c r="B34" s="27" t="s">
        <v>412</v>
      </c>
      <c r="C34" s="35">
        <v>20508722</v>
      </c>
      <c r="D34" s="51" t="s">
        <v>6</v>
      </c>
      <c r="E34" s="29">
        <v>1</v>
      </c>
      <c r="F34" s="48" t="s">
        <v>471</v>
      </c>
      <c r="G34" s="40" t="s">
        <v>501</v>
      </c>
    </row>
    <row r="35" spans="1:7">
      <c r="A35" s="51">
        <v>35</v>
      </c>
      <c r="B35" s="27" t="s">
        <v>413</v>
      </c>
      <c r="C35" s="35">
        <v>20509075</v>
      </c>
      <c r="D35" s="51" t="s">
        <v>6</v>
      </c>
      <c r="E35" s="51">
        <v>1</v>
      </c>
      <c r="F35" s="48" t="s">
        <v>472</v>
      </c>
      <c r="G35" s="40" t="s">
        <v>501</v>
      </c>
    </row>
    <row r="36" spans="1:7">
      <c r="A36" s="51">
        <v>36</v>
      </c>
      <c r="B36" s="27" t="s">
        <v>414</v>
      </c>
      <c r="C36" s="39">
        <v>20502451</v>
      </c>
      <c r="D36" s="51" t="s">
        <v>6</v>
      </c>
      <c r="E36" s="51">
        <v>4</v>
      </c>
      <c r="F36" s="48" t="s">
        <v>473</v>
      </c>
      <c r="G36" s="40" t="s">
        <v>501</v>
      </c>
    </row>
    <row r="37" spans="1:7">
      <c r="A37" s="51">
        <v>37</v>
      </c>
      <c r="B37" s="27" t="s">
        <v>415</v>
      </c>
      <c r="C37" s="40"/>
      <c r="D37" s="51" t="s">
        <v>6</v>
      </c>
      <c r="E37" s="51">
        <v>6</v>
      </c>
      <c r="F37" s="48" t="s">
        <v>474</v>
      </c>
      <c r="G37" s="40" t="s">
        <v>501</v>
      </c>
    </row>
    <row r="38" spans="1:7">
      <c r="A38" s="51">
        <v>38</v>
      </c>
      <c r="B38" s="27" t="s">
        <v>416</v>
      </c>
      <c r="C38" s="39">
        <v>20502344</v>
      </c>
      <c r="D38" s="51" t="s">
        <v>6</v>
      </c>
      <c r="E38" s="51">
        <v>8</v>
      </c>
      <c r="F38" s="48" t="s">
        <v>474</v>
      </c>
      <c r="G38" s="40" t="s">
        <v>501</v>
      </c>
    </row>
    <row r="39" spans="1:7">
      <c r="A39" s="51">
        <v>39</v>
      </c>
      <c r="B39" s="27" t="s">
        <v>417</v>
      </c>
      <c r="C39" s="40"/>
      <c r="D39" s="51" t="s">
        <v>6</v>
      </c>
      <c r="E39" s="51">
        <v>8</v>
      </c>
      <c r="F39" s="48" t="s">
        <v>475</v>
      </c>
      <c r="G39" s="40" t="s">
        <v>501</v>
      </c>
    </row>
    <row r="40" spans="1:7">
      <c r="A40" s="51">
        <v>40</v>
      </c>
      <c r="B40" s="27" t="s">
        <v>418</v>
      </c>
      <c r="C40" s="40"/>
      <c r="D40" s="51" t="s">
        <v>6</v>
      </c>
      <c r="E40" s="51">
        <v>8</v>
      </c>
      <c r="F40" s="48" t="s">
        <v>476</v>
      </c>
      <c r="G40" s="40" t="s">
        <v>501</v>
      </c>
    </row>
    <row r="41" spans="1:7">
      <c r="A41" s="51">
        <v>41</v>
      </c>
      <c r="B41" s="27" t="s">
        <v>419</v>
      </c>
      <c r="C41" s="39">
        <v>20502348</v>
      </c>
      <c r="D41" s="51" t="s">
        <v>6</v>
      </c>
      <c r="E41" s="51">
        <v>8</v>
      </c>
      <c r="F41" s="48" t="s">
        <v>477</v>
      </c>
      <c r="G41" s="40" t="s">
        <v>501</v>
      </c>
    </row>
    <row r="42" spans="1:7">
      <c r="A42" s="51">
        <v>42</v>
      </c>
      <c r="B42" s="27" t="s">
        <v>420</v>
      </c>
      <c r="C42" s="35">
        <v>20502349</v>
      </c>
      <c r="D42" s="51" t="s">
        <v>6</v>
      </c>
      <c r="E42" s="51">
        <v>8</v>
      </c>
      <c r="F42" s="48" t="s">
        <v>478</v>
      </c>
      <c r="G42" s="40" t="s">
        <v>501</v>
      </c>
    </row>
    <row r="43" spans="1:7">
      <c r="A43" s="51">
        <v>43</v>
      </c>
      <c r="B43" s="27" t="s">
        <v>421</v>
      </c>
      <c r="C43" s="40"/>
      <c r="D43" s="51" t="s">
        <v>6</v>
      </c>
      <c r="E43" s="51">
        <v>8</v>
      </c>
      <c r="F43" s="48" t="s">
        <v>479</v>
      </c>
      <c r="G43" s="40" t="s">
        <v>501</v>
      </c>
    </row>
    <row r="44" spans="1:7">
      <c r="A44" s="51">
        <v>44</v>
      </c>
      <c r="B44" s="27" t="s">
        <v>422</v>
      </c>
      <c r="C44" s="40"/>
      <c r="D44" s="51" t="s">
        <v>6</v>
      </c>
      <c r="E44" s="51">
        <v>8</v>
      </c>
      <c r="F44" s="48" t="s">
        <v>480</v>
      </c>
      <c r="G44" s="40" t="s">
        <v>501</v>
      </c>
    </row>
    <row r="45" spans="1:7">
      <c r="A45" s="51">
        <v>45</v>
      </c>
      <c r="B45" s="27" t="s">
        <v>423</v>
      </c>
      <c r="C45" s="39">
        <v>20502352</v>
      </c>
      <c r="D45" s="51" t="s">
        <v>6</v>
      </c>
      <c r="E45" s="51">
        <v>8</v>
      </c>
      <c r="F45" s="48" t="s">
        <v>481</v>
      </c>
      <c r="G45" s="40" t="s">
        <v>501</v>
      </c>
    </row>
    <row r="46" spans="1:7">
      <c r="A46" s="51">
        <v>46</v>
      </c>
      <c r="B46" s="27" t="s">
        <v>424</v>
      </c>
      <c r="C46" s="39">
        <v>20502353</v>
      </c>
      <c r="D46" s="51" t="s">
        <v>6</v>
      </c>
      <c r="E46" s="51">
        <v>8</v>
      </c>
      <c r="F46" s="48" t="s">
        <v>482</v>
      </c>
      <c r="G46" s="40" t="s">
        <v>501</v>
      </c>
    </row>
    <row r="47" spans="1:7">
      <c r="A47" s="51">
        <v>47</v>
      </c>
      <c r="B47" s="27" t="s">
        <v>425</v>
      </c>
      <c r="C47" s="39">
        <v>20502355</v>
      </c>
      <c r="D47" s="51" t="s">
        <v>6</v>
      </c>
      <c r="E47" s="51">
        <v>8</v>
      </c>
      <c r="F47" s="48" t="s">
        <v>483</v>
      </c>
      <c r="G47" s="40" t="s">
        <v>501</v>
      </c>
    </row>
    <row r="48" spans="1:7">
      <c r="A48" s="51">
        <v>48</v>
      </c>
      <c r="B48" s="27" t="s">
        <v>426</v>
      </c>
      <c r="C48" s="40"/>
      <c r="D48" s="51" t="s">
        <v>6</v>
      </c>
      <c r="E48" s="51">
        <v>8</v>
      </c>
      <c r="F48" s="48" t="s">
        <v>484</v>
      </c>
      <c r="G48" s="40" t="s">
        <v>501</v>
      </c>
    </row>
    <row r="49" spans="1:7">
      <c r="A49" s="51">
        <v>49</v>
      </c>
      <c r="B49" s="27" t="s">
        <v>427</v>
      </c>
      <c r="C49" s="39">
        <v>20502358</v>
      </c>
      <c r="D49" s="51" t="s">
        <v>6</v>
      </c>
      <c r="E49" s="51">
        <v>8</v>
      </c>
      <c r="F49" s="48" t="s">
        <v>485</v>
      </c>
      <c r="G49" s="40" t="s">
        <v>501</v>
      </c>
    </row>
    <row r="50" spans="1:7">
      <c r="A50" s="51">
        <v>50</v>
      </c>
      <c r="B50" s="27" t="s">
        <v>428</v>
      </c>
      <c r="C50" s="40"/>
      <c r="D50" s="51" t="s">
        <v>6</v>
      </c>
      <c r="E50" s="51">
        <v>8</v>
      </c>
      <c r="F50" s="48" t="s">
        <v>486</v>
      </c>
      <c r="G50" s="40" t="s">
        <v>501</v>
      </c>
    </row>
    <row r="51" spans="1:7">
      <c r="A51" s="51">
        <v>51</v>
      </c>
      <c r="B51" s="27" t="s">
        <v>429</v>
      </c>
      <c r="C51" s="39">
        <v>20502364</v>
      </c>
      <c r="D51" s="51" t="s">
        <v>6</v>
      </c>
      <c r="E51" s="51">
        <v>4</v>
      </c>
      <c r="F51" s="48" t="s">
        <v>487</v>
      </c>
      <c r="G51" s="40" t="s">
        <v>501</v>
      </c>
    </row>
    <row r="52" spans="1:7">
      <c r="A52" s="51">
        <v>52</v>
      </c>
      <c r="B52" s="27" t="s">
        <v>430</v>
      </c>
      <c r="C52" s="40"/>
      <c r="D52" s="51" t="s">
        <v>6</v>
      </c>
      <c r="E52" s="51">
        <v>4</v>
      </c>
      <c r="F52" s="48" t="s">
        <v>488</v>
      </c>
      <c r="G52" s="40" t="s">
        <v>501</v>
      </c>
    </row>
    <row r="53" spans="1:7">
      <c r="A53" s="51">
        <v>53</v>
      </c>
      <c r="B53" s="27" t="s">
        <v>431</v>
      </c>
      <c r="C53" s="39">
        <v>20503609</v>
      </c>
      <c r="D53" s="51" t="s">
        <v>6</v>
      </c>
      <c r="E53" s="51">
        <v>6</v>
      </c>
      <c r="F53" s="48" t="s">
        <v>489</v>
      </c>
      <c r="G53" s="40" t="s">
        <v>501</v>
      </c>
    </row>
    <row r="54" spans="1:7">
      <c r="A54" s="51">
        <v>54</v>
      </c>
      <c r="B54" s="27" t="s">
        <v>432</v>
      </c>
      <c r="C54" s="40"/>
      <c r="D54" s="51" t="s">
        <v>6</v>
      </c>
      <c r="E54" s="51">
        <v>6</v>
      </c>
      <c r="F54" s="48" t="s">
        <v>490</v>
      </c>
      <c r="G54" s="40" t="s">
        <v>501</v>
      </c>
    </row>
    <row r="55" spans="1:7">
      <c r="A55" s="51">
        <v>55</v>
      </c>
      <c r="B55" s="27" t="s">
        <v>433</v>
      </c>
      <c r="C55" s="39">
        <v>20503611</v>
      </c>
      <c r="D55" s="51" t="s">
        <v>6</v>
      </c>
      <c r="E55" s="51">
        <v>6</v>
      </c>
      <c r="F55" s="48" t="s">
        <v>489</v>
      </c>
      <c r="G55" s="40" t="s">
        <v>501</v>
      </c>
    </row>
    <row r="56" spans="1:7">
      <c r="A56" s="51">
        <v>56</v>
      </c>
      <c r="B56" s="27" t="s">
        <v>434</v>
      </c>
      <c r="C56" s="39">
        <v>20503612</v>
      </c>
      <c r="D56" s="51" t="s">
        <v>6</v>
      </c>
      <c r="E56" s="51">
        <v>6</v>
      </c>
      <c r="F56" s="48" t="s">
        <v>491</v>
      </c>
      <c r="G56" s="40" t="s">
        <v>501</v>
      </c>
    </row>
    <row r="57" spans="1:7">
      <c r="A57" s="51">
        <v>57</v>
      </c>
      <c r="B57" s="27" t="s">
        <v>435</v>
      </c>
      <c r="C57" s="39">
        <v>20503613</v>
      </c>
      <c r="D57" s="51" t="s">
        <v>6</v>
      </c>
      <c r="E57" s="51">
        <v>6</v>
      </c>
      <c r="F57" s="48" t="s">
        <v>492</v>
      </c>
      <c r="G57" s="40" t="s">
        <v>501</v>
      </c>
    </row>
    <row r="58" spans="1:7">
      <c r="A58" s="51">
        <v>58</v>
      </c>
      <c r="B58" s="27" t="s">
        <v>436</v>
      </c>
      <c r="C58" s="41"/>
      <c r="D58" s="51" t="s">
        <v>6</v>
      </c>
      <c r="E58" s="51">
        <v>6</v>
      </c>
      <c r="F58" s="48" t="s">
        <v>493</v>
      </c>
      <c r="G58" s="40" t="s">
        <v>501</v>
      </c>
    </row>
    <row r="59" spans="1:7">
      <c r="A59" s="51">
        <v>59</v>
      </c>
      <c r="B59" s="27" t="s">
        <v>437</v>
      </c>
      <c r="C59" s="42"/>
      <c r="D59" s="51" t="s">
        <v>379</v>
      </c>
      <c r="E59" s="51">
        <v>6</v>
      </c>
      <c r="F59" s="48" t="s">
        <v>494</v>
      </c>
      <c r="G59" s="40" t="s">
        <v>501</v>
      </c>
    </row>
    <row r="60" spans="1:7">
      <c r="A60" s="51">
        <v>60</v>
      </c>
      <c r="B60" s="27" t="s">
        <v>438</v>
      </c>
      <c r="C60" s="42"/>
      <c r="D60" s="51" t="s">
        <v>6</v>
      </c>
      <c r="E60" s="51">
        <v>6</v>
      </c>
      <c r="F60" s="49" t="s">
        <v>495</v>
      </c>
      <c r="G60" s="40" t="s">
        <v>501</v>
      </c>
    </row>
    <row r="61" spans="1:7">
      <c r="A61" s="51">
        <v>61</v>
      </c>
      <c r="B61" s="27" t="s">
        <v>439</v>
      </c>
      <c r="C61" s="39">
        <v>20503617</v>
      </c>
      <c r="D61" s="51" t="s">
        <v>6</v>
      </c>
      <c r="E61" s="51">
        <v>6</v>
      </c>
      <c r="F61" s="49" t="s">
        <v>496</v>
      </c>
      <c r="G61" s="40" t="s">
        <v>501</v>
      </c>
    </row>
    <row r="62" spans="1:7">
      <c r="A62" s="51">
        <v>62</v>
      </c>
      <c r="B62" s="27" t="s">
        <v>440</v>
      </c>
      <c r="C62" s="42"/>
      <c r="D62" s="51" t="s">
        <v>6</v>
      </c>
      <c r="E62" s="51">
        <v>6</v>
      </c>
      <c r="F62" s="49" t="s">
        <v>497</v>
      </c>
      <c r="G62" s="40" t="s">
        <v>501</v>
      </c>
    </row>
    <row r="63" spans="1:7">
      <c r="A63" s="51">
        <v>63</v>
      </c>
      <c r="B63" s="27" t="s">
        <v>441</v>
      </c>
      <c r="C63" s="39">
        <v>20503619</v>
      </c>
      <c r="D63" s="51" t="s">
        <v>6</v>
      </c>
      <c r="E63" s="51">
        <v>6</v>
      </c>
      <c r="F63" s="49" t="s">
        <v>484</v>
      </c>
      <c r="G63" s="40" t="s">
        <v>501</v>
      </c>
    </row>
    <row r="64" spans="1:7">
      <c r="A64" s="51">
        <v>64</v>
      </c>
      <c r="B64" s="27" t="s">
        <v>442</v>
      </c>
      <c r="C64" s="39">
        <v>20503620</v>
      </c>
      <c r="D64" s="51" t="s">
        <v>6</v>
      </c>
      <c r="E64" s="51">
        <v>6</v>
      </c>
      <c r="F64" s="49" t="s">
        <v>498</v>
      </c>
      <c r="G64" s="40" t="s">
        <v>501</v>
      </c>
    </row>
    <row r="65" spans="1:7">
      <c r="A65" s="51">
        <v>65</v>
      </c>
      <c r="B65" s="27" t="s">
        <v>443</v>
      </c>
      <c r="C65" s="42"/>
      <c r="D65" s="51" t="s">
        <v>6</v>
      </c>
      <c r="E65" s="51">
        <v>6</v>
      </c>
      <c r="F65" s="49" t="s">
        <v>499</v>
      </c>
      <c r="G65" s="40" t="s">
        <v>501</v>
      </c>
    </row>
    <row r="66" spans="1:7">
      <c r="A66" s="51">
        <v>66</v>
      </c>
      <c r="B66" s="27" t="s">
        <v>444</v>
      </c>
      <c r="C66" s="42"/>
      <c r="D66" s="51" t="s">
        <v>6</v>
      </c>
      <c r="E66" s="51">
        <v>6</v>
      </c>
      <c r="F66" s="49" t="s">
        <v>500</v>
      </c>
      <c r="G66" s="40" t="s">
        <v>501</v>
      </c>
    </row>
    <row r="67" spans="1:7">
      <c r="A67" s="51">
        <v>67</v>
      </c>
      <c r="B67" s="27" t="s">
        <v>445</v>
      </c>
      <c r="C67" s="41"/>
      <c r="D67" s="51" t="s">
        <v>6</v>
      </c>
      <c r="E67" s="51">
        <v>6</v>
      </c>
      <c r="F67" s="49" t="s">
        <v>500</v>
      </c>
      <c r="G67" s="40" t="s">
        <v>501</v>
      </c>
    </row>
    <row r="68" spans="1:7">
      <c r="A68" s="1"/>
      <c r="C68" s="1"/>
      <c r="F68" s="2"/>
    </row>
    <row r="69" spans="1:7">
      <c r="A69" s="1"/>
      <c r="C69" s="1"/>
      <c r="F69" s="2"/>
    </row>
    <row r="70" spans="1:7">
      <c r="A70" s="1"/>
      <c r="C70" s="1"/>
      <c r="F70" s="2"/>
    </row>
    <row r="71" spans="1:7">
      <c r="A71" s="1"/>
      <c r="C71" s="1"/>
      <c r="F71" s="2"/>
    </row>
    <row r="72" spans="1:7">
      <c r="A72" s="1"/>
      <c r="C72" s="1"/>
      <c r="F72" s="2"/>
    </row>
    <row r="73" spans="1:7">
      <c r="A73" s="1"/>
      <c r="C73" s="1"/>
      <c r="F73" s="2"/>
    </row>
    <row r="74" spans="1:7">
      <c r="A74" s="1"/>
      <c r="C74" s="1"/>
      <c r="F74" s="2"/>
    </row>
    <row r="75" spans="1:7">
      <c r="A75" s="1"/>
      <c r="C75" s="1"/>
      <c r="F75" s="2"/>
    </row>
    <row r="76" spans="1:7">
      <c r="A76" s="1"/>
      <c r="C76" s="1"/>
      <c r="F76" s="2"/>
    </row>
    <row r="77" spans="1:7">
      <c r="A77" s="1"/>
      <c r="C77" s="1"/>
      <c r="F77" s="2"/>
    </row>
    <row r="78" spans="1:7">
      <c r="A78" s="1"/>
      <c r="C78" s="1"/>
      <c r="F78" s="2"/>
    </row>
    <row r="79" spans="1:7">
      <c r="A79" s="1"/>
      <c r="C79" s="1"/>
      <c r="F79" s="2"/>
    </row>
    <row r="80" spans="1:7">
      <c r="A80" s="1"/>
      <c r="C80" s="1"/>
      <c r="F80" s="2"/>
    </row>
    <row r="81" spans="1:6">
      <c r="A81" s="1"/>
      <c r="C81" s="1"/>
      <c r="F81" s="2"/>
    </row>
    <row r="82" spans="1:6">
      <c r="A82" s="1"/>
      <c r="C82" s="1"/>
      <c r="F82" s="2"/>
    </row>
    <row r="83" spans="1:6">
      <c r="A83" s="1"/>
      <c r="C83" s="1"/>
      <c r="F83" s="2"/>
    </row>
    <row r="84" spans="1:6">
      <c r="A84" s="1"/>
      <c r="C84" s="1"/>
      <c r="F84" s="2"/>
    </row>
    <row r="85" spans="1:6">
      <c r="A85" s="1"/>
      <c r="C85" s="1"/>
      <c r="F85" s="2"/>
    </row>
    <row r="86" spans="1:6">
      <c r="A86" s="1"/>
      <c r="C86" s="1"/>
      <c r="F86" s="2"/>
    </row>
    <row r="87" spans="1:6">
      <c r="A87" s="1"/>
      <c r="C87" s="1"/>
      <c r="F87" s="2"/>
    </row>
    <row r="88" spans="1:6">
      <c r="A88" s="1"/>
      <c r="C88" s="1"/>
      <c r="F88" s="2"/>
    </row>
    <row r="89" spans="1:6">
      <c r="A89" s="1"/>
      <c r="C89" s="1"/>
      <c r="F89" s="2"/>
    </row>
    <row r="90" spans="1:6">
      <c r="A90" s="1">
        <v>90</v>
      </c>
      <c r="C90" s="1"/>
      <c r="F90" s="2"/>
    </row>
    <row r="91" spans="1:6">
      <c r="A91" s="1">
        <v>91</v>
      </c>
      <c r="C91" s="1"/>
      <c r="F91" s="2"/>
    </row>
    <row r="92" spans="1:6">
      <c r="A92" s="1"/>
    </row>
    <row r="93" spans="1:6">
      <c r="A93" s="1"/>
    </row>
    <row r="94" spans="1:6">
      <c r="A94" s="1"/>
    </row>
    <row r="95" spans="1:6">
      <c r="A95" s="1"/>
    </row>
    <row r="96" spans="1:6">
      <c r="A96" s="1"/>
    </row>
  </sheetData>
  <hyperlinks>
    <hyperlink ref="C20" r:id="rId1" display="https://www.neoriginal.ru/spares/mercedes/A0000924708" xr:uid="{5AE28DDC-247B-473B-A7B6-1654E6017688}"/>
  </hyperlinks>
  <pageMargins left="0.7" right="0.7" top="0.75" bottom="0.75" header="0.3" footer="0.3"/>
  <pageSetup paperSize="9" orientation="portrait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4D038-7F0B-4A4B-9D7C-400BD4BD6415}">
  <dimension ref="A1:DM98"/>
  <sheetViews>
    <sheetView topLeftCell="H1" zoomScale="70" zoomScaleNormal="70" workbookViewId="0">
      <selection activeCell="Y3" sqref="Y3"/>
    </sheetView>
  </sheetViews>
  <sheetFormatPr defaultRowHeight="14.4"/>
  <cols>
    <col min="1" max="1" width="7.109375" bestFit="1" customWidth="1"/>
    <col min="4" max="4" width="3" bestFit="1" customWidth="1"/>
    <col min="5" max="5" width="7.109375" bestFit="1" customWidth="1"/>
    <col min="6" max="6" width="61.33203125" bestFit="1" customWidth="1"/>
    <col min="7" max="7" width="44.33203125" bestFit="1" customWidth="1"/>
    <col min="8" max="8" width="35.5546875" style="2" bestFit="1" customWidth="1"/>
    <col min="9" max="9" width="16.109375" style="1" bestFit="1" customWidth="1"/>
    <col min="10" max="11" width="16.109375" style="1" customWidth="1"/>
    <col min="12" max="12" width="6.44140625" style="1" bestFit="1" customWidth="1"/>
    <col min="13" max="13" width="11.109375" style="1" bestFit="1" customWidth="1"/>
    <col min="14" max="14" width="8.6640625" customWidth="1"/>
    <col min="15" max="15" width="14.33203125" customWidth="1"/>
    <col min="16" max="16" width="18" customWidth="1"/>
    <col min="17" max="17" width="15.33203125" customWidth="1"/>
    <col min="18" max="18" width="19.33203125" customWidth="1"/>
    <col min="19" max="20" width="13.6640625" customWidth="1"/>
    <col min="21" max="21" width="13.6640625" style="7" customWidth="1"/>
    <col min="23" max="23" width="18.33203125" bestFit="1" customWidth="1"/>
    <col min="24" max="25" width="12.5546875" bestFit="1" customWidth="1"/>
    <col min="29" max="29" width="18.33203125" bestFit="1" customWidth="1"/>
    <col min="30" max="30" width="19.109375" bestFit="1" customWidth="1"/>
    <col min="31" max="31" width="12.5546875" bestFit="1" customWidth="1"/>
    <col min="35" max="35" width="18.33203125" style="7" bestFit="1" customWidth="1"/>
    <col min="36" max="36" width="15.6640625" style="7" bestFit="1" customWidth="1"/>
    <col min="41" max="41" width="18.33203125" style="7" bestFit="1" customWidth="1"/>
    <col min="42" max="42" width="18" style="7" bestFit="1" customWidth="1"/>
    <col min="43" max="43" width="14.6640625" bestFit="1" customWidth="1"/>
    <col min="50" max="50" width="15.33203125" style="11" bestFit="1" customWidth="1"/>
    <col min="51" max="51" width="21.5546875" style="11" bestFit="1" customWidth="1"/>
    <col min="52" max="52" width="14.33203125" bestFit="1" customWidth="1"/>
    <col min="53" max="53" width="40.109375" bestFit="1" customWidth="1"/>
    <col min="54" max="54" width="20.109375" bestFit="1" customWidth="1"/>
    <col min="57" max="57" width="9.109375" bestFit="1" customWidth="1"/>
    <col min="58" max="58" width="17.44140625" bestFit="1" customWidth="1"/>
    <col min="59" max="59" width="14.5546875" bestFit="1" customWidth="1"/>
    <col min="66" max="66" width="9.109375" bestFit="1" customWidth="1"/>
    <col min="67" max="67" width="9.109375" style="7" bestFit="1" customWidth="1"/>
    <col min="68" max="68" width="12.5546875" style="7" bestFit="1" customWidth="1"/>
    <col min="75" max="75" width="9.109375" style="7" bestFit="1" customWidth="1"/>
    <col min="76" max="76" width="11.5546875" style="7" bestFit="1" customWidth="1"/>
    <col min="81" max="81" width="9.109375" style="12" bestFit="1" customWidth="1"/>
    <col min="82" max="82" width="14.6640625" style="12" bestFit="1" customWidth="1"/>
    <col min="83" max="83" width="15" bestFit="1" customWidth="1"/>
    <col min="84" max="84" width="15.5546875" bestFit="1" customWidth="1"/>
    <col min="85" max="85" width="37" bestFit="1" customWidth="1"/>
    <col min="87" max="87" width="9.109375" style="7" bestFit="1" customWidth="1"/>
    <col min="88" max="88" width="11.5546875" style="7" bestFit="1" customWidth="1"/>
    <col min="100" max="100" width="13.6640625" bestFit="1" customWidth="1"/>
    <col min="101" max="101" width="15.6640625" bestFit="1" customWidth="1"/>
    <col min="102" max="102" width="32.109375" customWidth="1"/>
    <col min="103" max="103" width="13.44140625" bestFit="1" customWidth="1"/>
    <col min="104" max="104" width="12.5546875" bestFit="1" customWidth="1"/>
    <col min="105" max="105" width="12.5546875" customWidth="1"/>
    <col min="106" max="106" width="15.6640625" bestFit="1" customWidth="1"/>
    <col min="107" max="107" width="13.109375" bestFit="1" customWidth="1"/>
    <col min="108" max="108" width="25" bestFit="1" customWidth="1"/>
    <col min="110" max="110" width="9.6640625" bestFit="1" customWidth="1"/>
    <col min="111" max="111" width="6.109375" bestFit="1" customWidth="1"/>
    <col min="112" max="112" width="0" hidden="1" customWidth="1"/>
    <col min="113" max="113" width="11.5546875" hidden="1" customWidth="1"/>
    <col min="114" max="114" width="0" hidden="1" customWidth="1"/>
    <col min="115" max="115" width="9.109375" hidden="1" customWidth="1"/>
    <col min="116" max="116" width="9" hidden="1" customWidth="1"/>
    <col min="117" max="117" width="0" hidden="1" customWidth="1"/>
  </cols>
  <sheetData>
    <row r="1" spans="1:117">
      <c r="O1" s="7">
        <f>SUM(P3:P98)</f>
        <v>177155.77242985848</v>
      </c>
      <c r="P1" s="7">
        <f>SUBTOTAL(9,P3:P98)</f>
        <v>177155.77242985848</v>
      </c>
      <c r="Q1" s="7"/>
      <c r="R1" t="s">
        <v>313</v>
      </c>
      <c r="S1" s="13">
        <v>30000</v>
      </c>
      <c r="T1" s="11">
        <v>68500</v>
      </c>
      <c r="U1" s="12" t="s">
        <v>315</v>
      </c>
      <c r="W1" s="7">
        <f>SUM(X3:X98)</f>
        <v>152913.30109489054</v>
      </c>
      <c r="X1" s="7">
        <f>SUBTOTAL(9,X3:X98)</f>
        <v>152913.30109489054</v>
      </c>
      <c r="Y1" s="7"/>
      <c r="AC1" s="7">
        <f>SUM(AD3:AD98)</f>
        <v>141583.97941347462</v>
      </c>
      <c r="AD1" s="7">
        <f>SUBTOTAL(9,AD3:AD98)</f>
        <v>141583.97941347462</v>
      </c>
      <c r="AE1" s="7"/>
      <c r="AI1" s="7">
        <f>SUM(AJ3:AJ98)</f>
        <v>234926.2</v>
      </c>
      <c r="AJ1" s="7">
        <f>SUBTOTAL(9,AJ3:AJ98)</f>
        <v>234926.2</v>
      </c>
      <c r="AO1" s="7">
        <f>SUM(AP3:AP98)</f>
        <v>510948.20000000007</v>
      </c>
      <c r="AP1" s="7">
        <f>SUBTOTAL(9,AP3:AP98)</f>
        <v>510948.20000000007</v>
      </c>
      <c r="AY1" s="7">
        <f>SUBTOTAL(9,AY3:AY98)</f>
        <v>200415.16899999999</v>
      </c>
      <c r="BF1" s="7"/>
      <c r="BG1" s="7">
        <f>SUBTOTAL(9,BG3:BG98)</f>
        <v>310076.2711864406</v>
      </c>
      <c r="BO1" s="7" t="s">
        <v>359</v>
      </c>
      <c r="BP1" s="7">
        <f>SUBTOTAL(9,BP3:BP98)</f>
        <v>409899.24576271186</v>
      </c>
      <c r="BX1" s="7">
        <f>SUBTOTAL(9,BX3:BX98)</f>
        <v>161228.70000000001</v>
      </c>
      <c r="CD1" s="7">
        <f>SUBTOTAL(9,CD3:CD98)</f>
        <v>54253.347457627118</v>
      </c>
      <c r="CJ1" s="7">
        <f>SUBTOTAL(9,CJ3:CJ98)</f>
        <v>306418.37877671351</v>
      </c>
      <c r="CV1" s="7">
        <f>SUM(CW3:CW98)</f>
        <v>137559.83349096903</v>
      </c>
      <c r="CW1" s="14">
        <f>SUBTOTAL(9,CW3:CW98)</f>
        <v>137559.83349096903</v>
      </c>
      <c r="CY1" s="7">
        <f>SUM(CZ3:CZ98)</f>
        <v>196745.19316913214</v>
      </c>
      <c r="CZ1" s="14">
        <f>SUBTOTAL(9,CZ3:CZ98)</f>
        <v>196745.19316913214</v>
      </c>
      <c r="DA1" s="14"/>
      <c r="DB1" t="s">
        <v>308</v>
      </c>
      <c r="DC1">
        <v>96</v>
      </c>
    </row>
    <row r="2" spans="1:117" ht="129.6">
      <c r="A2" s="4" t="s">
        <v>233</v>
      </c>
      <c r="B2" s="3"/>
      <c r="C2" s="3" t="s">
        <v>5</v>
      </c>
      <c r="D2" s="3" t="s">
        <v>0</v>
      </c>
      <c r="E2" s="4" t="s">
        <v>233</v>
      </c>
      <c r="F2" s="4" t="s">
        <v>234</v>
      </c>
      <c r="G2" s="4" t="s">
        <v>3</v>
      </c>
      <c r="H2" s="4" t="s">
        <v>5</v>
      </c>
      <c r="I2" s="5" t="s">
        <v>78</v>
      </c>
      <c r="J2" s="5" t="s">
        <v>7</v>
      </c>
      <c r="K2" s="5" t="s">
        <v>8</v>
      </c>
      <c r="L2" s="5" t="s">
        <v>9</v>
      </c>
      <c r="M2" s="5" t="s">
        <v>4</v>
      </c>
      <c r="N2" s="5" t="s">
        <v>1</v>
      </c>
      <c r="O2" s="5" t="s">
        <v>236</v>
      </c>
      <c r="P2" s="5" t="s">
        <v>235</v>
      </c>
      <c r="Q2" s="5" t="s">
        <v>2</v>
      </c>
      <c r="R2" s="5" t="s">
        <v>238</v>
      </c>
      <c r="S2" s="5" t="s">
        <v>239</v>
      </c>
      <c r="T2" s="5"/>
      <c r="U2" s="8" t="s">
        <v>314</v>
      </c>
      <c r="V2" s="5" t="s">
        <v>232</v>
      </c>
      <c r="W2" s="5" t="s">
        <v>241</v>
      </c>
      <c r="X2" s="5" t="s">
        <v>242</v>
      </c>
      <c r="Y2" s="5" t="s">
        <v>2</v>
      </c>
      <c r="Z2" s="5" t="s">
        <v>243</v>
      </c>
      <c r="AA2" s="5" t="s">
        <v>252</v>
      </c>
      <c r="AB2" s="5" t="s">
        <v>232</v>
      </c>
      <c r="AC2" s="5" t="s">
        <v>244</v>
      </c>
      <c r="AD2" s="5" t="s">
        <v>245</v>
      </c>
      <c r="AE2" s="5" t="s">
        <v>2</v>
      </c>
      <c r="AF2" s="5" t="s">
        <v>267</v>
      </c>
      <c r="AG2" s="5" t="s">
        <v>252</v>
      </c>
      <c r="AH2" s="5" t="s">
        <v>232</v>
      </c>
      <c r="AI2" s="8" t="s">
        <v>246</v>
      </c>
      <c r="AJ2" s="8" t="s">
        <v>247</v>
      </c>
      <c r="AK2" s="5" t="s">
        <v>2</v>
      </c>
      <c r="AL2" s="5" t="s">
        <v>248</v>
      </c>
      <c r="AM2" s="5" t="s">
        <v>252</v>
      </c>
      <c r="AN2" s="5" t="s">
        <v>232</v>
      </c>
      <c r="AO2" s="8" t="s">
        <v>249</v>
      </c>
      <c r="AP2" s="8" t="s">
        <v>250</v>
      </c>
      <c r="AQ2" s="5" t="s">
        <v>2</v>
      </c>
      <c r="AR2" s="5" t="s">
        <v>251</v>
      </c>
      <c r="AS2" s="5" t="s">
        <v>252</v>
      </c>
      <c r="AT2" s="5" t="s">
        <v>232</v>
      </c>
      <c r="AU2" s="5"/>
      <c r="AV2" s="5"/>
      <c r="AW2" s="5"/>
      <c r="AX2" s="22" t="s">
        <v>352</v>
      </c>
      <c r="AY2" s="22" t="s">
        <v>351</v>
      </c>
      <c r="AZ2" s="5" t="s">
        <v>347</v>
      </c>
      <c r="BA2" s="5" t="s">
        <v>2</v>
      </c>
      <c r="BB2" s="5" t="s">
        <v>2</v>
      </c>
      <c r="BC2" s="5"/>
      <c r="BD2" s="5"/>
      <c r="BE2" s="5"/>
      <c r="BF2" s="22" t="s">
        <v>355</v>
      </c>
      <c r="BG2" s="22" t="s">
        <v>354</v>
      </c>
      <c r="BH2" s="5" t="s">
        <v>2</v>
      </c>
      <c r="BI2" s="5" t="s">
        <v>232</v>
      </c>
      <c r="BJ2" s="5"/>
      <c r="BK2" s="5"/>
      <c r="BL2" s="5"/>
      <c r="BM2" s="5"/>
      <c r="BN2" s="5"/>
      <c r="BO2" s="8" t="s">
        <v>360</v>
      </c>
      <c r="BP2" s="8" t="s">
        <v>361</v>
      </c>
      <c r="BQ2" s="5"/>
      <c r="BR2" s="5" t="s">
        <v>2</v>
      </c>
      <c r="BS2" s="5" t="s">
        <v>232</v>
      </c>
      <c r="BT2" s="5"/>
      <c r="BU2" s="5"/>
      <c r="BV2" s="5"/>
      <c r="BW2" s="8" t="s">
        <v>373</v>
      </c>
      <c r="BX2" s="8" t="s">
        <v>374</v>
      </c>
      <c r="BY2" s="5" t="s">
        <v>2</v>
      </c>
      <c r="BZ2" s="5" t="s">
        <v>362</v>
      </c>
      <c r="CA2" s="5" t="s">
        <v>232</v>
      </c>
      <c r="CB2" s="5"/>
      <c r="CC2" s="24" t="s">
        <v>372</v>
      </c>
      <c r="CD2" s="24" t="s">
        <v>367</v>
      </c>
      <c r="CE2" s="5" t="s">
        <v>2</v>
      </c>
      <c r="CF2" s="5" t="s">
        <v>362</v>
      </c>
      <c r="CG2" s="5" t="s">
        <v>232</v>
      </c>
      <c r="CH2" s="5"/>
      <c r="CI2" s="8" t="s">
        <v>370</v>
      </c>
      <c r="CJ2" s="8" t="s">
        <v>371</v>
      </c>
      <c r="CK2" s="5" t="s">
        <v>2</v>
      </c>
      <c r="CL2" s="5" t="s">
        <v>362</v>
      </c>
      <c r="CM2" s="5" t="s">
        <v>232</v>
      </c>
      <c r="CN2" s="5"/>
      <c r="CO2" s="5"/>
      <c r="CP2" s="5"/>
      <c r="CQ2" s="5"/>
      <c r="CR2" s="5"/>
      <c r="CS2" s="5"/>
      <c r="CT2" s="5"/>
      <c r="CU2" s="5"/>
      <c r="CV2" s="18" t="s">
        <v>297</v>
      </c>
      <c r="CW2" s="18" t="s">
        <v>299</v>
      </c>
      <c r="CX2" s="18" t="s">
        <v>298</v>
      </c>
      <c r="CY2" s="18" t="s">
        <v>310</v>
      </c>
      <c r="CZ2" s="18" t="s">
        <v>309</v>
      </c>
      <c r="DA2" s="18"/>
      <c r="DB2" s="18" t="s">
        <v>302</v>
      </c>
      <c r="DC2" s="18" t="s">
        <v>301</v>
      </c>
      <c r="DD2" s="18" t="s">
        <v>300</v>
      </c>
      <c r="DE2" s="18" t="s">
        <v>311</v>
      </c>
      <c r="DF2" s="18" t="s">
        <v>312</v>
      </c>
      <c r="DG2" s="18"/>
    </row>
    <row r="3" spans="1:117">
      <c r="A3" s="1" t="s">
        <v>136</v>
      </c>
      <c r="B3">
        <v>10211</v>
      </c>
      <c r="C3" t="s">
        <v>10</v>
      </c>
      <c r="D3" s="1">
        <v>1</v>
      </c>
      <c r="E3" s="1" t="s">
        <v>136</v>
      </c>
      <c r="F3" s="1" t="s">
        <v>118</v>
      </c>
      <c r="G3" t="s">
        <v>79</v>
      </c>
      <c r="H3" s="2" t="s">
        <v>10</v>
      </c>
      <c r="I3" s="1" t="s">
        <v>6</v>
      </c>
      <c r="J3" s="1">
        <v>60</v>
      </c>
      <c r="L3" s="1">
        <v>60</v>
      </c>
      <c r="M3" s="1">
        <v>10211</v>
      </c>
      <c r="O3" s="7">
        <v>43.74257826653907</v>
      </c>
      <c r="P3" s="7">
        <f t="shared" ref="P3:P34" si="0">O3*L3</f>
        <v>2624.554695992344</v>
      </c>
      <c r="Q3" t="s">
        <v>237</v>
      </c>
      <c r="R3" t="s">
        <v>290</v>
      </c>
      <c r="S3">
        <v>15.7</v>
      </c>
      <c r="T3">
        <f t="shared" ref="T3:T34" si="1">S3*L3</f>
        <v>942</v>
      </c>
      <c r="U3" s="7">
        <f t="shared" ref="U3:U34" si="2">S3*$S$1/$T$1</f>
        <v>6.8759124087591239</v>
      </c>
      <c r="V3" t="s">
        <v>240</v>
      </c>
      <c r="W3" s="7">
        <v>38.200000000000003</v>
      </c>
      <c r="X3" s="7">
        <f t="shared" ref="X3:X34" si="3">W3*L3</f>
        <v>2292</v>
      </c>
      <c r="Y3" t="s">
        <v>237</v>
      </c>
      <c r="Z3" t="s">
        <v>336</v>
      </c>
      <c r="AA3">
        <v>11.6</v>
      </c>
      <c r="AB3" t="s">
        <v>268</v>
      </c>
      <c r="AC3" s="12">
        <v>27.911504424778762</v>
      </c>
      <c r="AD3" s="7">
        <f t="shared" ref="AD3:AD34" si="4">AC3*L3</f>
        <v>1674.6902654867258</v>
      </c>
      <c r="AE3" t="s">
        <v>237</v>
      </c>
      <c r="AI3" s="9">
        <v>51.7</v>
      </c>
      <c r="AJ3" s="9">
        <v>3102</v>
      </c>
      <c r="AK3" s="10" t="s">
        <v>265</v>
      </c>
      <c r="AL3" s="10" t="s">
        <v>266</v>
      </c>
      <c r="AM3" s="10"/>
      <c r="AN3" s="10" t="s">
        <v>263</v>
      </c>
      <c r="AO3" s="9">
        <v>137.29999999999998</v>
      </c>
      <c r="AP3" s="7">
        <f t="shared" ref="AP3:AP34" si="5">AO3*L3</f>
        <v>8237.9999999999982</v>
      </c>
      <c r="AQ3" t="s">
        <v>253</v>
      </c>
      <c r="AT3" t="s">
        <v>257</v>
      </c>
      <c r="AW3" s="17"/>
      <c r="AX3" s="11">
        <v>60.949999999999996</v>
      </c>
      <c r="AY3" s="11">
        <f t="shared" ref="AY3:AY34" si="6">AX3*L3</f>
        <v>3656.9999999999995</v>
      </c>
      <c r="AZ3" t="s">
        <v>348</v>
      </c>
      <c r="BA3" t="s">
        <v>349</v>
      </c>
      <c r="BB3" t="s">
        <v>350</v>
      </c>
      <c r="BE3" s="7"/>
      <c r="BF3" s="7">
        <v>57.627118644067799</v>
      </c>
      <c r="BG3" s="7">
        <f>BF3*L3</f>
        <v>3457.6271186440681</v>
      </c>
      <c r="BH3" t="s">
        <v>237</v>
      </c>
      <c r="BI3" t="s">
        <v>353</v>
      </c>
      <c r="BN3" s="7"/>
      <c r="BO3" s="7">
        <v>117.8135593220339</v>
      </c>
      <c r="BP3" s="7">
        <f t="shared" ref="BP3:BP34" si="7">BO3*L3</f>
        <v>7068.8135593220341</v>
      </c>
      <c r="BQ3" s="1" t="s">
        <v>356</v>
      </c>
      <c r="BR3" s="1" t="s">
        <v>357</v>
      </c>
      <c r="BS3" s="1">
        <v>90</v>
      </c>
      <c r="BT3" s="1"/>
      <c r="BU3" s="1"/>
      <c r="BV3" s="1"/>
      <c r="BW3" s="23"/>
      <c r="BX3" s="23"/>
      <c r="BY3" s="1"/>
      <c r="BZ3" s="1"/>
      <c r="CA3" s="1"/>
      <c r="CB3" s="23"/>
      <c r="CC3" s="25">
        <v>0</v>
      </c>
      <c r="CD3" s="25">
        <f t="shared" ref="CD3:CD34" si="8">CC3*L3</f>
        <v>0</v>
      </c>
      <c r="CF3" s="2" t="s">
        <v>365</v>
      </c>
      <c r="CG3" s="2" t="s">
        <v>366</v>
      </c>
      <c r="CH3" s="23"/>
      <c r="CI3" s="23">
        <v>52.630803242446582</v>
      </c>
      <c r="CJ3" s="23">
        <f t="shared" ref="CJ3:CJ34" si="9">CI3*L3</f>
        <v>3157.8481945467947</v>
      </c>
      <c r="CK3" s="1" t="s">
        <v>368</v>
      </c>
      <c r="CL3" s="1"/>
      <c r="CM3" s="1" t="s">
        <v>369</v>
      </c>
      <c r="CN3" s="1"/>
      <c r="CO3" s="1"/>
      <c r="CP3" s="1"/>
      <c r="CQ3" s="1"/>
      <c r="CR3" s="1"/>
      <c r="CS3" s="1"/>
      <c r="CV3" s="19">
        <f t="shared" ref="CV3:CV34" si="10">MIN(O3,W3,AC3,AI3,AO3)</f>
        <v>27.911504424778762</v>
      </c>
      <c r="CW3" s="19">
        <f t="shared" ref="CW3:CW34" si="11">CV3*L3</f>
        <v>1674.6902654867258</v>
      </c>
      <c r="CX3" s="20" t="str">
        <f t="shared" ref="CX3:CX34" si="12">IF(CV3=O3,"ETESA",IF(CV3=AC3,"Cohidrex",IF(CV3=AI3,"Tegeta Cohidrex",IF(CV3=W3,"BYG",IF(CV3=AO3,"Tegeta ITR","NAN")))))</f>
        <v>Cohidrex</v>
      </c>
      <c r="CY3" s="19">
        <v>35.180442082633533</v>
      </c>
      <c r="CZ3" s="19">
        <f>CY3*L3</f>
        <v>2110.8265249580118</v>
      </c>
      <c r="DA3" s="20"/>
      <c r="DB3" s="20"/>
      <c r="DC3" s="20"/>
      <c r="DD3" s="20"/>
      <c r="DE3" s="20" t="str">
        <f t="shared" ref="DE3:DE34" si="13">IF(CV3=O3,"ETESA",IF(CV3=AC3,"Cohidrex",IF(CV3=AI3,"Tegeta Cohidrex",IF(CV3=W3,"BYG",IF(CV3=CY3," bolobo","NAN")))))</f>
        <v>Cohidrex</v>
      </c>
      <c r="DF3" s="19">
        <f>CV3-CY3</f>
        <v>-7.2689376578547709</v>
      </c>
      <c r="DG3" s="21">
        <f>(CV3-CY3)/CV3</f>
        <v>-0.2604280137405165</v>
      </c>
      <c r="DH3" s="16">
        <f t="shared" ref="DH3:DH34" si="14">CV3-CY3</f>
        <v>-7.2689376578547709</v>
      </c>
      <c r="DI3" s="7">
        <f t="shared" ref="DI3:DI34" si="15">DH3*L3</f>
        <v>-436.13625947128628</v>
      </c>
      <c r="DJ3" s="7">
        <f t="shared" ref="DJ3:DJ34" si="16">DK3+U3</f>
        <v>35.180442082633533</v>
      </c>
      <c r="DK3" s="7">
        <v>28.304529673874413</v>
      </c>
      <c r="DL3" s="7" t="s">
        <v>342</v>
      </c>
      <c r="DM3" s="7"/>
    </row>
    <row r="4" spans="1:117">
      <c r="A4" s="1" t="s">
        <v>137</v>
      </c>
      <c r="B4">
        <v>10209</v>
      </c>
      <c r="C4" t="s">
        <v>11</v>
      </c>
      <c r="D4" s="1">
        <v>2</v>
      </c>
      <c r="E4" s="1" t="s">
        <v>137</v>
      </c>
      <c r="F4" s="1" t="s">
        <v>118</v>
      </c>
      <c r="G4" t="s">
        <v>80</v>
      </c>
      <c r="H4" s="2" t="s">
        <v>11</v>
      </c>
      <c r="I4" s="1" t="s">
        <v>6</v>
      </c>
      <c r="J4" s="1">
        <v>4</v>
      </c>
      <c r="L4" s="1">
        <v>4</v>
      </c>
      <c r="M4" s="6">
        <v>10209</v>
      </c>
      <c r="O4" s="7">
        <v>62.792619119957216</v>
      </c>
      <c r="P4" s="7">
        <f t="shared" si="0"/>
        <v>251.17047647982886</v>
      </c>
      <c r="Q4" t="s">
        <v>237</v>
      </c>
      <c r="R4" t="s">
        <v>296</v>
      </c>
      <c r="S4">
        <v>25</v>
      </c>
      <c r="T4">
        <f t="shared" si="1"/>
        <v>100</v>
      </c>
      <c r="U4" s="7">
        <f t="shared" si="2"/>
        <v>10.948905109489051</v>
      </c>
      <c r="V4" t="s">
        <v>240</v>
      </c>
      <c r="W4" s="7">
        <v>98.5</v>
      </c>
      <c r="X4" s="7">
        <f t="shared" si="3"/>
        <v>394</v>
      </c>
      <c r="Y4" t="s">
        <v>237</v>
      </c>
      <c r="Z4" t="s">
        <v>341</v>
      </c>
      <c r="AA4">
        <v>24.6</v>
      </c>
      <c r="AB4" t="s">
        <v>268</v>
      </c>
      <c r="AC4" s="12">
        <v>60.159292035398238</v>
      </c>
      <c r="AD4" s="7">
        <f t="shared" si="4"/>
        <v>240.63716814159295</v>
      </c>
      <c r="AE4" t="s">
        <v>237</v>
      </c>
      <c r="AI4" s="7">
        <v>111.39999999999999</v>
      </c>
      <c r="AJ4" s="7">
        <v>445.59999999999997</v>
      </c>
      <c r="AK4" t="s">
        <v>265</v>
      </c>
      <c r="AL4" t="s">
        <v>266</v>
      </c>
      <c r="AN4" t="s">
        <v>263</v>
      </c>
      <c r="AO4" s="7">
        <v>457.1</v>
      </c>
      <c r="AP4" s="7">
        <f t="shared" si="5"/>
        <v>1828.4</v>
      </c>
      <c r="AQ4" t="s">
        <v>253</v>
      </c>
      <c r="AT4" t="s">
        <v>257</v>
      </c>
      <c r="AW4" s="17"/>
      <c r="AX4" s="11">
        <v>86.25</v>
      </c>
      <c r="AY4" s="11">
        <f t="shared" si="6"/>
        <v>345</v>
      </c>
      <c r="AZ4" t="s">
        <v>348</v>
      </c>
      <c r="BA4" t="s">
        <v>349</v>
      </c>
      <c r="BB4" t="s">
        <v>350</v>
      </c>
      <c r="BE4" s="7"/>
      <c r="BF4" s="7">
        <v>131.35593220338984</v>
      </c>
      <c r="BG4" s="7">
        <f t="shared" ref="BG4:BG67" si="17">BF4*L4</f>
        <v>525.42372881355936</v>
      </c>
      <c r="BH4" t="s">
        <v>237</v>
      </c>
      <c r="BI4" t="s">
        <v>353</v>
      </c>
      <c r="BN4" s="7"/>
      <c r="BO4" s="7">
        <v>392.43220338983053</v>
      </c>
      <c r="BP4" s="7">
        <f t="shared" si="7"/>
        <v>1569.7288135593221</v>
      </c>
      <c r="BQ4" s="1" t="s">
        <v>356</v>
      </c>
      <c r="BR4" s="1" t="s">
        <v>357</v>
      </c>
      <c r="BS4" s="1">
        <v>60</v>
      </c>
      <c r="BT4" s="1"/>
      <c r="BU4" s="1"/>
      <c r="BV4" s="1"/>
      <c r="BW4" s="23"/>
      <c r="BX4" s="23"/>
      <c r="BY4" s="1"/>
      <c r="BZ4" s="1"/>
      <c r="CA4" s="1"/>
      <c r="CB4" s="23"/>
      <c r="CC4" s="25">
        <v>0</v>
      </c>
      <c r="CD4" s="25">
        <f t="shared" si="8"/>
        <v>0</v>
      </c>
      <c r="CF4" s="2" t="s">
        <v>365</v>
      </c>
      <c r="CG4" s="2" t="s">
        <v>366</v>
      </c>
      <c r="CH4" s="23"/>
      <c r="CI4" s="23">
        <v>93.249815770081071</v>
      </c>
      <c r="CJ4" s="23">
        <f t="shared" si="9"/>
        <v>372.99926308032428</v>
      </c>
      <c r="CK4" s="1" t="s">
        <v>368</v>
      </c>
      <c r="CL4" s="1"/>
      <c r="CM4" s="1" t="s">
        <v>369</v>
      </c>
      <c r="CN4" s="1"/>
      <c r="CO4" s="1"/>
      <c r="CP4" s="1"/>
      <c r="CQ4" s="1"/>
      <c r="CR4" s="1"/>
      <c r="CS4" s="1"/>
      <c r="CV4" s="19">
        <f t="shared" si="10"/>
        <v>60.159292035398238</v>
      </c>
      <c r="CW4" s="19">
        <f t="shared" si="11"/>
        <v>240.63716814159295</v>
      </c>
      <c r="CX4" s="20" t="str">
        <f t="shared" si="12"/>
        <v>Cohidrex</v>
      </c>
      <c r="CY4" s="19">
        <v>68.55335916461793</v>
      </c>
      <c r="CZ4" s="19">
        <f>CY4*L4</f>
        <v>274.21343665847172</v>
      </c>
      <c r="DA4" s="20"/>
      <c r="DB4" s="20"/>
      <c r="DC4" s="20"/>
      <c r="DD4" s="20"/>
      <c r="DE4" s="20" t="str">
        <f t="shared" si="13"/>
        <v>Cohidrex</v>
      </c>
      <c r="DF4" s="19">
        <f>CV4-CY4</f>
        <v>-8.3940671292196924</v>
      </c>
      <c r="DG4" s="21">
        <f>(CV4-CY4)/CV4</f>
        <v>-0.13953068337773245</v>
      </c>
      <c r="DH4" s="16">
        <f t="shared" si="14"/>
        <v>-8.3940671292196924</v>
      </c>
      <c r="DI4" s="7">
        <f t="shared" si="15"/>
        <v>-33.57626851687877</v>
      </c>
      <c r="DJ4" s="7">
        <f t="shared" si="16"/>
        <v>68.55335916461793</v>
      </c>
      <c r="DK4" s="7">
        <v>57.604454055128876</v>
      </c>
      <c r="DL4" s="7" t="s">
        <v>342</v>
      </c>
      <c r="DM4" s="7"/>
    </row>
    <row r="5" spans="1:117">
      <c r="A5" s="1" t="s">
        <v>138</v>
      </c>
      <c r="B5">
        <v>8384</v>
      </c>
      <c r="C5" t="s">
        <v>12</v>
      </c>
      <c r="D5" s="1">
        <v>3</v>
      </c>
      <c r="E5" s="1" t="s">
        <v>138</v>
      </c>
      <c r="F5" s="1" t="s">
        <v>118</v>
      </c>
      <c r="G5" t="s">
        <v>81</v>
      </c>
      <c r="H5" s="2" t="s">
        <v>12</v>
      </c>
      <c r="I5" s="1" t="s">
        <v>6</v>
      </c>
      <c r="J5" s="1">
        <v>300</v>
      </c>
      <c r="K5" s="1">
        <v>500</v>
      </c>
      <c r="L5" s="1">
        <v>800</v>
      </c>
      <c r="M5" s="1">
        <v>8384</v>
      </c>
      <c r="O5" s="7">
        <f>1.14+U5</f>
        <v>1.4991240875912408</v>
      </c>
      <c r="P5" s="7">
        <f t="shared" si="0"/>
        <v>1199.2992700729926</v>
      </c>
      <c r="Q5" t="s">
        <v>237</v>
      </c>
      <c r="R5" t="s">
        <v>272</v>
      </c>
      <c r="S5">
        <v>0.82</v>
      </c>
      <c r="T5">
        <f t="shared" si="1"/>
        <v>656</v>
      </c>
      <c r="U5" s="7">
        <f t="shared" si="2"/>
        <v>0.35912408759124087</v>
      </c>
      <c r="V5" t="s">
        <v>240</v>
      </c>
      <c r="W5" s="7">
        <f>1+U5</f>
        <v>1.3591240875912409</v>
      </c>
      <c r="X5" s="7">
        <f t="shared" si="3"/>
        <v>1087.2992700729928</v>
      </c>
      <c r="Y5" t="s">
        <v>237</v>
      </c>
      <c r="Z5" t="s">
        <v>319</v>
      </c>
      <c r="AA5">
        <v>0.92</v>
      </c>
      <c r="AB5" t="s">
        <v>268</v>
      </c>
      <c r="AC5" s="12">
        <f>0.938053097345133+U5</f>
        <v>1.2971771849363738</v>
      </c>
      <c r="AD5" s="7">
        <f t="shared" si="4"/>
        <v>1037.7417479490991</v>
      </c>
      <c r="AE5" t="s">
        <v>237</v>
      </c>
      <c r="AI5" s="7">
        <v>4.5999999999999996</v>
      </c>
      <c r="AJ5" s="7">
        <v>3679.9999999999995</v>
      </c>
      <c r="AK5" t="s">
        <v>265</v>
      </c>
      <c r="AL5" t="s">
        <v>266</v>
      </c>
      <c r="AN5" t="s">
        <v>263</v>
      </c>
      <c r="AO5" s="7">
        <v>3.9</v>
      </c>
      <c r="AP5" s="7">
        <f t="shared" si="5"/>
        <v>3120</v>
      </c>
      <c r="AQ5" t="s">
        <v>254</v>
      </c>
      <c r="AT5" t="s">
        <v>258</v>
      </c>
      <c r="AW5" s="17"/>
      <c r="AX5" s="11">
        <v>3.1624999999999996</v>
      </c>
      <c r="AY5" s="11">
        <f t="shared" si="6"/>
        <v>2529.9999999999995</v>
      </c>
      <c r="AZ5" t="s">
        <v>348</v>
      </c>
      <c r="BA5" t="s">
        <v>349</v>
      </c>
      <c r="BB5" t="s">
        <v>350</v>
      </c>
      <c r="BE5" s="7"/>
      <c r="BF5" s="7">
        <v>4.2372881355932206</v>
      </c>
      <c r="BG5" s="7">
        <f t="shared" si="17"/>
        <v>3389.8305084745766</v>
      </c>
      <c r="BH5" t="s">
        <v>237</v>
      </c>
      <c r="BI5" t="s">
        <v>353</v>
      </c>
      <c r="BN5" s="7"/>
      <c r="BO5" s="7">
        <v>3.2627118644067794</v>
      </c>
      <c r="BP5" s="7">
        <f t="shared" si="7"/>
        <v>2610.1694915254234</v>
      </c>
      <c r="BQ5" s="1" t="s">
        <v>356</v>
      </c>
      <c r="BR5" s="1" t="s">
        <v>358</v>
      </c>
      <c r="BS5" s="1">
        <v>120</v>
      </c>
      <c r="BT5" s="1"/>
      <c r="BU5" s="1"/>
      <c r="BV5" s="23"/>
      <c r="BW5" s="23">
        <v>2.6271186440677967</v>
      </c>
      <c r="BX5" s="23">
        <v>2480</v>
      </c>
      <c r="BY5" s="1" t="s">
        <v>356</v>
      </c>
      <c r="BZ5" s="1" t="s">
        <v>363</v>
      </c>
      <c r="CA5" s="1" t="s">
        <v>375</v>
      </c>
      <c r="CB5" s="23"/>
      <c r="CC5" s="25">
        <v>0</v>
      </c>
      <c r="CD5" s="25">
        <f t="shared" si="8"/>
        <v>0</v>
      </c>
      <c r="CF5" s="2" t="s">
        <v>365</v>
      </c>
      <c r="CG5" s="2" t="s">
        <v>366</v>
      </c>
      <c r="CH5" s="23"/>
      <c r="CI5" s="23">
        <v>4.5910095799557862</v>
      </c>
      <c r="CJ5" s="23">
        <f t="shared" si="9"/>
        <v>3672.8076639646288</v>
      </c>
      <c r="CK5" s="1" t="s">
        <v>368</v>
      </c>
      <c r="CL5" s="1"/>
      <c r="CM5" s="1" t="s">
        <v>369</v>
      </c>
      <c r="CN5" s="1"/>
      <c r="CO5" s="1"/>
      <c r="CP5" s="1"/>
      <c r="CQ5" s="1"/>
      <c r="CR5" s="1"/>
      <c r="CS5" s="1"/>
      <c r="CV5" s="19">
        <f t="shared" si="10"/>
        <v>1.2971771849363738</v>
      </c>
      <c r="CW5" s="19">
        <f t="shared" si="11"/>
        <v>1037.7417479490991</v>
      </c>
      <c r="CX5" s="20" t="str">
        <f t="shared" si="12"/>
        <v>Cohidrex</v>
      </c>
      <c r="CY5" s="19"/>
      <c r="CZ5" s="19"/>
      <c r="DA5" s="20"/>
      <c r="DB5" s="20"/>
      <c r="DC5" s="20"/>
      <c r="DD5" s="20"/>
      <c r="DE5" s="20" t="str">
        <f t="shared" si="13"/>
        <v>Cohidrex</v>
      </c>
      <c r="DF5" s="19"/>
      <c r="DG5" s="21"/>
      <c r="DH5" s="16">
        <f t="shared" si="14"/>
        <v>1.2971771849363738</v>
      </c>
      <c r="DI5" s="7">
        <f t="shared" si="15"/>
        <v>1037.7417479490991</v>
      </c>
      <c r="DJ5" s="7">
        <f t="shared" si="16"/>
        <v>4.884187684905557</v>
      </c>
      <c r="DK5" s="7">
        <v>4.5250635973143165</v>
      </c>
      <c r="DL5" s="7" t="s">
        <v>343</v>
      </c>
      <c r="DM5" s="7"/>
    </row>
    <row r="6" spans="1:117">
      <c r="A6" s="1" t="s">
        <v>139</v>
      </c>
      <c r="B6">
        <v>2093</v>
      </c>
      <c r="C6" t="s">
        <v>13</v>
      </c>
      <c r="D6" s="1">
        <v>4</v>
      </c>
      <c r="E6" s="1" t="s">
        <v>139</v>
      </c>
      <c r="F6" s="1" t="s">
        <v>118</v>
      </c>
      <c r="G6" t="s">
        <v>87</v>
      </c>
      <c r="H6" s="2" t="s">
        <v>13</v>
      </c>
      <c r="I6" s="1" t="s">
        <v>6</v>
      </c>
      <c r="J6" s="1">
        <v>300</v>
      </c>
      <c r="K6" s="1">
        <v>500</v>
      </c>
      <c r="L6" s="1">
        <v>800</v>
      </c>
      <c r="M6" s="1">
        <v>2093</v>
      </c>
      <c r="O6" s="7">
        <f>1.14+U6</f>
        <v>1.2494890510948904</v>
      </c>
      <c r="P6" s="7">
        <f t="shared" si="0"/>
        <v>999.59124087591226</v>
      </c>
      <c r="Q6" t="s">
        <v>237</v>
      </c>
      <c r="R6" t="s">
        <v>273</v>
      </c>
      <c r="S6">
        <v>0.25</v>
      </c>
      <c r="T6">
        <f t="shared" si="1"/>
        <v>200</v>
      </c>
      <c r="U6" s="7">
        <f t="shared" si="2"/>
        <v>0.10948905109489052</v>
      </c>
      <c r="V6" t="s">
        <v>240</v>
      </c>
      <c r="W6" s="7">
        <f>1+U6</f>
        <v>1.1094890510948905</v>
      </c>
      <c r="X6" s="7">
        <f t="shared" si="3"/>
        <v>887.59124087591238</v>
      </c>
      <c r="Y6" t="s">
        <v>237</v>
      </c>
      <c r="Z6" t="s">
        <v>320</v>
      </c>
      <c r="AA6">
        <v>0.25</v>
      </c>
      <c r="AB6" t="s">
        <v>268</v>
      </c>
      <c r="AC6" s="12">
        <f>0.938053097345133+U6</f>
        <v>1.0475421484400236</v>
      </c>
      <c r="AD6" s="7">
        <f t="shared" si="4"/>
        <v>838.0337187520189</v>
      </c>
      <c r="AE6" t="s">
        <v>237</v>
      </c>
      <c r="AI6" s="7">
        <v>2.1</v>
      </c>
      <c r="AJ6" s="7">
        <v>1680</v>
      </c>
      <c r="AK6" t="s">
        <v>265</v>
      </c>
      <c r="AL6" t="s">
        <v>266</v>
      </c>
      <c r="AN6" t="s">
        <v>263</v>
      </c>
      <c r="AO6" s="7">
        <v>2.6</v>
      </c>
      <c r="AP6" s="7">
        <f t="shared" si="5"/>
        <v>2080</v>
      </c>
      <c r="AQ6" t="s">
        <v>254</v>
      </c>
      <c r="AT6" t="s">
        <v>257</v>
      </c>
      <c r="AW6" s="17"/>
      <c r="AX6" s="11">
        <v>1.0924999999999998</v>
      </c>
      <c r="AY6" s="11">
        <f t="shared" si="6"/>
        <v>873.99999999999989</v>
      </c>
      <c r="AZ6" t="s">
        <v>348</v>
      </c>
      <c r="BA6" t="s">
        <v>349</v>
      </c>
      <c r="BB6" t="s">
        <v>350</v>
      </c>
      <c r="BE6" s="7"/>
      <c r="BF6" s="7">
        <v>2.5423728813559325</v>
      </c>
      <c r="BG6" s="7">
        <f t="shared" si="17"/>
        <v>2033.898305084746</v>
      </c>
      <c r="BH6" t="s">
        <v>237</v>
      </c>
      <c r="BI6" t="s">
        <v>353</v>
      </c>
      <c r="BN6" s="7"/>
      <c r="BO6" s="7">
        <v>2.1525423728813555</v>
      </c>
      <c r="BP6" s="7">
        <f t="shared" si="7"/>
        <v>1722.0338983050844</v>
      </c>
      <c r="BQ6" s="1" t="s">
        <v>356</v>
      </c>
      <c r="BR6" s="1" t="s">
        <v>358</v>
      </c>
      <c r="BS6" s="1">
        <v>120</v>
      </c>
      <c r="BT6" s="1"/>
      <c r="BU6" s="1"/>
      <c r="BV6" s="23"/>
      <c r="BW6" s="23">
        <v>1.7796610169491527</v>
      </c>
      <c r="BX6" s="23">
        <v>1680</v>
      </c>
      <c r="BY6" s="1" t="s">
        <v>356</v>
      </c>
      <c r="BZ6" s="1" t="s">
        <v>356</v>
      </c>
      <c r="CA6" s="1" t="s">
        <v>375</v>
      </c>
      <c r="CB6" s="23"/>
      <c r="CC6" s="25">
        <v>0</v>
      </c>
      <c r="CD6" s="25">
        <f t="shared" si="8"/>
        <v>0</v>
      </c>
      <c r="CF6" s="2" t="s">
        <v>365</v>
      </c>
      <c r="CG6" s="2" t="s">
        <v>366</v>
      </c>
      <c r="CH6" s="23"/>
      <c r="CI6" s="23">
        <v>1.6580692704495212</v>
      </c>
      <c r="CJ6" s="23">
        <f t="shared" si="9"/>
        <v>1326.4554163596169</v>
      </c>
      <c r="CK6" s="1" t="s">
        <v>368</v>
      </c>
      <c r="CL6" s="1"/>
      <c r="CM6" s="1" t="s">
        <v>369</v>
      </c>
      <c r="CN6" s="1"/>
      <c r="CO6" s="1"/>
      <c r="CP6" s="1"/>
      <c r="CQ6" s="1"/>
      <c r="CR6" s="1"/>
      <c r="CS6" s="1"/>
      <c r="CV6" s="19">
        <f t="shared" si="10"/>
        <v>1.0475421484400236</v>
      </c>
      <c r="CW6" s="19">
        <f t="shared" si="11"/>
        <v>838.0337187520189</v>
      </c>
      <c r="CX6" s="20" t="str">
        <f t="shared" si="12"/>
        <v>Cohidrex</v>
      </c>
      <c r="CY6" s="19">
        <v>1.3288258007942062</v>
      </c>
      <c r="CZ6" s="19">
        <f t="shared" ref="CZ6:CZ22" si="18">CY6*L6</f>
        <v>1063.060640635365</v>
      </c>
      <c r="DA6" s="20"/>
      <c r="DB6" s="20"/>
      <c r="DC6" s="20"/>
      <c r="DD6" s="20"/>
      <c r="DE6" s="20" t="str">
        <f t="shared" si="13"/>
        <v>Cohidrex</v>
      </c>
      <c r="DF6" s="19">
        <f>CV6-CY6</f>
        <v>-0.28128365235418262</v>
      </c>
      <c r="DG6" s="21">
        <f t="shared" ref="DG6:DG22" si="19">(CV6-CY6)/CV6</f>
        <v>-0.26851774200500089</v>
      </c>
      <c r="DH6" s="16">
        <f t="shared" si="14"/>
        <v>-0.28128365235418262</v>
      </c>
      <c r="DI6" s="7">
        <f t="shared" si="15"/>
        <v>-225.02692188334609</v>
      </c>
      <c r="DJ6" s="7">
        <f t="shared" si="16"/>
        <v>1.3288258007942062</v>
      </c>
      <c r="DK6" s="7">
        <v>1.2193367496993157</v>
      </c>
      <c r="DL6" s="7" t="s">
        <v>342</v>
      </c>
      <c r="DM6" s="7"/>
    </row>
    <row r="7" spans="1:117">
      <c r="A7" s="1" t="s">
        <v>140</v>
      </c>
      <c r="B7">
        <v>8383</v>
      </c>
      <c r="C7" t="s">
        <v>14</v>
      </c>
      <c r="D7" s="1">
        <v>5</v>
      </c>
      <c r="E7" s="1" t="s">
        <v>140</v>
      </c>
      <c r="F7" s="1" t="s">
        <v>118</v>
      </c>
      <c r="G7" t="s">
        <v>82</v>
      </c>
      <c r="H7" s="2" t="s">
        <v>14</v>
      </c>
      <c r="I7" s="1" t="s">
        <v>6</v>
      </c>
      <c r="J7" s="1">
        <v>300</v>
      </c>
      <c r="K7" s="1">
        <v>500</v>
      </c>
      <c r="L7" s="1">
        <v>800</v>
      </c>
      <c r="M7" s="1">
        <v>8383</v>
      </c>
      <c r="O7" s="7">
        <f>1.14+U7</f>
        <v>1.1794160583941604</v>
      </c>
      <c r="P7" s="7">
        <f t="shared" si="0"/>
        <v>943.53284671532833</v>
      </c>
      <c r="Q7" t="s">
        <v>237</v>
      </c>
      <c r="R7" t="s">
        <v>274</v>
      </c>
      <c r="S7">
        <v>0.09</v>
      </c>
      <c r="T7">
        <f t="shared" si="1"/>
        <v>72</v>
      </c>
      <c r="U7" s="7">
        <f t="shared" si="2"/>
        <v>3.9416058394160583E-2</v>
      </c>
      <c r="V7" t="s">
        <v>240</v>
      </c>
      <c r="W7" s="7">
        <f>1+U7</f>
        <v>1.0394160583941605</v>
      </c>
      <c r="X7" s="7">
        <f t="shared" si="3"/>
        <v>831.53284671532845</v>
      </c>
      <c r="Y7" t="s">
        <v>237</v>
      </c>
      <c r="Z7" t="s">
        <v>321</v>
      </c>
      <c r="AA7">
        <v>0.11</v>
      </c>
      <c r="AB7" t="s">
        <v>268</v>
      </c>
      <c r="AC7" s="12">
        <f>0.938053097345133+U7</f>
        <v>0.9774691557392936</v>
      </c>
      <c r="AD7" s="7">
        <f t="shared" si="4"/>
        <v>781.97532459143486</v>
      </c>
      <c r="AE7" t="s">
        <v>237</v>
      </c>
      <c r="AI7" s="7">
        <v>1</v>
      </c>
      <c r="AJ7" s="7">
        <v>800</v>
      </c>
      <c r="AK7" t="s">
        <v>265</v>
      </c>
      <c r="AL7" t="s">
        <v>266</v>
      </c>
      <c r="AN7" t="s">
        <v>263</v>
      </c>
      <c r="AO7" s="7">
        <v>1.1000000000000001</v>
      </c>
      <c r="AP7" s="7">
        <f t="shared" si="5"/>
        <v>880.00000000000011</v>
      </c>
      <c r="AQ7" t="s">
        <v>254</v>
      </c>
      <c r="AT7" t="s">
        <v>259</v>
      </c>
      <c r="AW7" s="17"/>
      <c r="AX7" s="11">
        <v>8.0500000000000002E-2</v>
      </c>
      <c r="AY7" s="11">
        <f t="shared" si="6"/>
        <v>64.400000000000006</v>
      </c>
      <c r="AZ7" t="s">
        <v>348</v>
      </c>
      <c r="BA7" t="s">
        <v>349</v>
      </c>
      <c r="BB7" t="s">
        <v>350</v>
      </c>
      <c r="BE7" s="7"/>
      <c r="BF7" s="7">
        <v>1.2711864406779663</v>
      </c>
      <c r="BG7" s="7">
        <f t="shared" si="17"/>
        <v>1016.949152542373</v>
      </c>
      <c r="BH7" t="s">
        <v>237</v>
      </c>
      <c r="BI7" t="s">
        <v>353</v>
      </c>
      <c r="BN7" s="7"/>
      <c r="BO7" s="7">
        <v>0.83050847457627119</v>
      </c>
      <c r="BP7" s="7">
        <f t="shared" si="7"/>
        <v>664.40677966101691</v>
      </c>
      <c r="BQ7" s="1" t="s">
        <v>356</v>
      </c>
      <c r="BR7" s="1" t="s">
        <v>358</v>
      </c>
      <c r="BS7" s="1">
        <v>30</v>
      </c>
      <c r="BT7" s="1"/>
      <c r="BU7" s="1"/>
      <c r="BV7" s="23"/>
      <c r="BW7" s="23">
        <v>0.76271186440677974</v>
      </c>
      <c r="BX7" s="23">
        <v>720</v>
      </c>
      <c r="BY7" s="1" t="s">
        <v>356</v>
      </c>
      <c r="BZ7" s="1" t="s">
        <v>363</v>
      </c>
      <c r="CA7" s="1" t="s">
        <v>375</v>
      </c>
      <c r="CB7" s="23"/>
      <c r="CC7" s="25">
        <v>0</v>
      </c>
      <c r="CD7" s="25">
        <f t="shared" si="8"/>
        <v>0</v>
      </c>
      <c r="CF7" s="2" t="s">
        <v>365</v>
      </c>
      <c r="CG7" s="2" t="s">
        <v>366</v>
      </c>
      <c r="CH7" s="23"/>
      <c r="CI7" s="23">
        <v>0.86956521739130443</v>
      </c>
      <c r="CJ7" s="23">
        <f t="shared" si="9"/>
        <v>695.6521739130435</v>
      </c>
      <c r="CK7" s="1" t="s">
        <v>368</v>
      </c>
      <c r="CL7" s="1"/>
      <c r="CM7" s="1" t="s">
        <v>369</v>
      </c>
      <c r="CN7" s="1"/>
      <c r="CO7" s="1"/>
      <c r="CP7" s="1"/>
      <c r="CQ7" s="1"/>
      <c r="CR7" s="1"/>
      <c r="CS7" s="1"/>
      <c r="CV7" s="19">
        <f t="shared" si="10"/>
        <v>0.9774691557392936</v>
      </c>
      <c r="CW7" s="19">
        <f t="shared" si="11"/>
        <v>781.97532459143486</v>
      </c>
      <c r="CX7" s="20" t="str">
        <f t="shared" si="12"/>
        <v>Cohidrex</v>
      </c>
      <c r="CY7" s="19">
        <v>0.45919086807473708</v>
      </c>
      <c r="CZ7" s="19">
        <f t="shared" si="18"/>
        <v>367.35269445978969</v>
      </c>
      <c r="DA7" s="20"/>
      <c r="DB7" s="20"/>
      <c r="DC7" s="20"/>
      <c r="DD7" s="20"/>
      <c r="DE7" s="20" t="str">
        <f t="shared" si="13"/>
        <v>Cohidrex</v>
      </c>
      <c r="DF7" s="19">
        <f>CV7-CY7</f>
        <v>0.51827828766455653</v>
      </c>
      <c r="DG7" s="21">
        <f t="shared" si="19"/>
        <v>0.53022469775280512</v>
      </c>
      <c r="DH7" s="16">
        <f t="shared" si="14"/>
        <v>0.51827828766455653</v>
      </c>
      <c r="DI7" s="7">
        <f t="shared" si="15"/>
        <v>414.62263013164522</v>
      </c>
      <c r="DJ7" s="7">
        <f t="shared" si="16"/>
        <v>0.45919086807473708</v>
      </c>
      <c r="DK7" s="7">
        <v>0.41977480968057651</v>
      </c>
      <c r="DL7" s="7" t="s">
        <v>342</v>
      </c>
      <c r="DM7" s="7"/>
    </row>
    <row r="8" spans="1:117">
      <c r="A8" s="1" t="s">
        <v>141</v>
      </c>
      <c r="B8">
        <v>15155</v>
      </c>
      <c r="C8" t="s">
        <v>15</v>
      </c>
      <c r="D8" s="1">
        <v>6</v>
      </c>
      <c r="E8" s="1" t="s">
        <v>141</v>
      </c>
      <c r="F8" s="1" t="s">
        <v>119</v>
      </c>
      <c r="G8" t="s">
        <v>83</v>
      </c>
      <c r="H8" s="2" t="s">
        <v>15</v>
      </c>
      <c r="I8" s="1" t="s">
        <v>6</v>
      </c>
      <c r="J8" s="1">
        <v>50</v>
      </c>
      <c r="L8" s="1">
        <v>50</v>
      </c>
      <c r="M8" s="1">
        <v>15155</v>
      </c>
      <c r="O8" s="7">
        <v>3.6249864426374723</v>
      </c>
      <c r="P8" s="7">
        <f t="shared" si="0"/>
        <v>181.24932213187361</v>
      </c>
      <c r="Q8" t="s">
        <v>237</v>
      </c>
      <c r="R8" t="s">
        <v>285</v>
      </c>
      <c r="S8">
        <v>0.32</v>
      </c>
      <c r="T8">
        <f t="shared" si="1"/>
        <v>16</v>
      </c>
      <c r="U8" s="7">
        <f t="shared" si="2"/>
        <v>0.14014598540145987</v>
      </c>
      <c r="V8" t="s">
        <v>240</v>
      </c>
      <c r="W8" s="7">
        <v>5.37</v>
      </c>
      <c r="X8" s="7">
        <f t="shared" si="3"/>
        <v>268.5</v>
      </c>
      <c r="Y8" t="s">
        <v>237</v>
      </c>
      <c r="Z8" t="s">
        <v>333</v>
      </c>
      <c r="AA8">
        <v>0.34</v>
      </c>
      <c r="AB8" t="s">
        <v>268</v>
      </c>
      <c r="AC8" s="12">
        <v>3.9823008849557526</v>
      </c>
      <c r="AD8" s="7">
        <f t="shared" si="4"/>
        <v>199.11504424778764</v>
      </c>
      <c r="AE8" t="s">
        <v>237</v>
      </c>
      <c r="AI8" s="7">
        <v>7.4</v>
      </c>
      <c r="AJ8" s="7">
        <v>370</v>
      </c>
      <c r="AK8" t="s">
        <v>265</v>
      </c>
      <c r="AL8" t="s">
        <v>266</v>
      </c>
      <c r="AN8" t="s">
        <v>263</v>
      </c>
      <c r="AO8" s="7">
        <v>53.2</v>
      </c>
      <c r="AP8" s="7">
        <f t="shared" si="5"/>
        <v>2660</v>
      </c>
      <c r="AQ8" t="s">
        <v>253</v>
      </c>
      <c r="AT8" t="s">
        <v>260</v>
      </c>
      <c r="AW8" s="17"/>
      <c r="AX8" s="11">
        <v>8.0499999999999989</v>
      </c>
      <c r="AY8" s="11">
        <f t="shared" si="6"/>
        <v>402.49999999999994</v>
      </c>
      <c r="AZ8" t="s">
        <v>348</v>
      </c>
      <c r="BA8" t="s">
        <v>349</v>
      </c>
      <c r="BB8" t="s">
        <v>350</v>
      </c>
      <c r="BE8" s="7"/>
      <c r="BF8" s="7">
        <v>8.4745762711864412</v>
      </c>
      <c r="BG8" s="7">
        <f t="shared" si="17"/>
        <v>423.72881355932208</v>
      </c>
      <c r="BH8" t="s">
        <v>237</v>
      </c>
      <c r="BI8" t="s">
        <v>353</v>
      </c>
      <c r="BN8" s="7"/>
      <c r="BO8" s="7">
        <v>42.686440677966104</v>
      </c>
      <c r="BP8" s="7">
        <f t="shared" si="7"/>
        <v>2134.3220338983051</v>
      </c>
      <c r="BQ8" s="1" t="s">
        <v>356</v>
      </c>
      <c r="BR8" s="1" t="s">
        <v>357</v>
      </c>
      <c r="BS8" s="1">
        <v>90</v>
      </c>
      <c r="BT8" s="1"/>
      <c r="BU8" s="1"/>
      <c r="BV8" s="23"/>
      <c r="BW8" s="23">
        <v>0</v>
      </c>
      <c r="BX8" s="23"/>
      <c r="BY8" s="1"/>
      <c r="BZ8" s="1"/>
      <c r="CA8" s="1"/>
      <c r="CB8" s="23"/>
      <c r="CC8" s="25">
        <v>0</v>
      </c>
      <c r="CD8" s="25">
        <f t="shared" si="8"/>
        <v>0</v>
      </c>
      <c r="CF8" s="2" t="s">
        <v>365</v>
      </c>
      <c r="CG8" s="2" t="s">
        <v>366</v>
      </c>
      <c r="CH8" s="23"/>
      <c r="CI8" s="23">
        <v>4.023581429624171</v>
      </c>
      <c r="CJ8" s="23">
        <f t="shared" si="9"/>
        <v>201.17907148120855</v>
      </c>
      <c r="CK8" s="1" t="s">
        <v>368</v>
      </c>
      <c r="CL8" s="1"/>
      <c r="CM8" s="1" t="s">
        <v>369</v>
      </c>
      <c r="CN8" s="1"/>
      <c r="CO8" s="1"/>
      <c r="CP8" s="1"/>
      <c r="CQ8" s="1"/>
      <c r="CR8" s="1"/>
      <c r="CS8" s="1"/>
      <c r="CV8" s="19">
        <f t="shared" si="10"/>
        <v>3.6249864426374723</v>
      </c>
      <c r="CW8" s="19">
        <f t="shared" si="11"/>
        <v>181.24932213187361</v>
      </c>
      <c r="CX8" s="20" t="str">
        <f t="shared" si="12"/>
        <v>ETESA</v>
      </c>
      <c r="CY8" s="19">
        <v>39.237766986221807</v>
      </c>
      <c r="CZ8" s="19">
        <f t="shared" si="18"/>
        <v>1961.8883493110905</v>
      </c>
      <c r="DA8" s="20"/>
      <c r="DB8" s="20"/>
      <c r="DC8" s="20"/>
      <c r="DD8" s="20"/>
      <c r="DE8" s="20" t="str">
        <f t="shared" si="13"/>
        <v>ETESA</v>
      </c>
      <c r="DF8" s="19"/>
      <c r="DG8" s="21">
        <f t="shared" si="19"/>
        <v>-9.8242520646982463</v>
      </c>
      <c r="DH8" s="16">
        <f t="shared" si="14"/>
        <v>-35.612780543584336</v>
      </c>
      <c r="DI8" s="7">
        <f t="shared" si="15"/>
        <v>-1780.6390271792168</v>
      </c>
      <c r="DJ8" s="7">
        <f t="shared" si="16"/>
        <v>39.237766986221807</v>
      </c>
      <c r="DK8" s="7">
        <v>39.097621000820347</v>
      </c>
      <c r="DL8" s="7" t="s">
        <v>343</v>
      </c>
      <c r="DM8" s="7"/>
    </row>
    <row r="9" spans="1:117">
      <c r="A9" s="1" t="s">
        <v>142</v>
      </c>
      <c r="B9" s="15">
        <v>1761</v>
      </c>
      <c r="C9" t="s">
        <v>16</v>
      </c>
      <c r="D9" s="1">
        <v>7</v>
      </c>
      <c r="E9" s="1" t="s">
        <v>142</v>
      </c>
      <c r="F9" s="1" t="s">
        <v>120</v>
      </c>
      <c r="G9" t="s">
        <v>79</v>
      </c>
      <c r="H9" s="2" t="s">
        <v>16</v>
      </c>
      <c r="I9" s="1" t="s">
        <v>6</v>
      </c>
      <c r="K9" s="1">
        <v>80</v>
      </c>
      <c r="L9" s="1">
        <v>80</v>
      </c>
      <c r="M9" s="1" t="s">
        <v>114</v>
      </c>
      <c r="O9" s="7">
        <v>32.86</v>
      </c>
      <c r="P9" s="7">
        <f t="shared" si="0"/>
        <v>2628.8</v>
      </c>
      <c r="Q9" t="s">
        <v>237</v>
      </c>
      <c r="R9" t="s">
        <v>289</v>
      </c>
      <c r="S9">
        <v>14</v>
      </c>
      <c r="T9">
        <f t="shared" si="1"/>
        <v>1120</v>
      </c>
      <c r="U9" s="7">
        <f t="shared" si="2"/>
        <v>6.1313868613138682</v>
      </c>
      <c r="V9" t="s">
        <v>240</v>
      </c>
      <c r="W9" s="7">
        <v>35.18</v>
      </c>
      <c r="X9" s="7">
        <f t="shared" si="3"/>
        <v>2814.4</v>
      </c>
      <c r="Y9" t="s">
        <v>237</v>
      </c>
      <c r="Z9" t="s">
        <v>16</v>
      </c>
      <c r="AA9">
        <v>16</v>
      </c>
      <c r="AB9" t="s">
        <v>268</v>
      </c>
      <c r="AC9" s="12">
        <v>47.23893805309735</v>
      </c>
      <c r="AD9" s="7">
        <f t="shared" si="4"/>
        <v>3779.1150442477879</v>
      </c>
      <c r="AE9" t="s">
        <v>237</v>
      </c>
      <c r="AJ9" s="7">
        <v>0</v>
      </c>
      <c r="AO9" s="7">
        <v>70.399999999999991</v>
      </c>
      <c r="AP9" s="7">
        <f t="shared" si="5"/>
        <v>5631.9999999999991</v>
      </c>
      <c r="AQ9" t="s">
        <v>254</v>
      </c>
      <c r="AT9" t="s">
        <v>259</v>
      </c>
      <c r="AW9" s="17"/>
      <c r="AX9" s="11">
        <v>57.499999999999993</v>
      </c>
      <c r="AY9" s="11">
        <f t="shared" si="6"/>
        <v>4599.9999999999991</v>
      </c>
      <c r="AZ9" t="s">
        <v>348</v>
      </c>
      <c r="BA9" t="s">
        <v>349</v>
      </c>
      <c r="BB9" t="s">
        <v>350</v>
      </c>
      <c r="BE9" s="7"/>
      <c r="BF9" s="7">
        <v>122.88135593220339</v>
      </c>
      <c r="BG9" s="7">
        <f t="shared" si="17"/>
        <v>9830.5084745762706</v>
      </c>
      <c r="BH9" t="s">
        <v>237</v>
      </c>
      <c r="BI9" t="s">
        <v>353</v>
      </c>
      <c r="BN9" s="7"/>
      <c r="BO9" s="7">
        <v>59.80508474576272</v>
      </c>
      <c r="BP9" s="7">
        <f t="shared" si="7"/>
        <v>4784.4067796610179</v>
      </c>
      <c r="BQ9" s="1" t="s">
        <v>356</v>
      </c>
      <c r="BR9" s="1" t="s">
        <v>358</v>
      </c>
      <c r="BS9" s="1">
        <v>30</v>
      </c>
      <c r="BT9" s="1"/>
      <c r="BU9" s="1"/>
      <c r="BV9" s="23"/>
      <c r="BW9" s="23">
        <v>53.13559322033899</v>
      </c>
      <c r="BX9" s="23">
        <v>5016</v>
      </c>
      <c r="BY9" s="1" t="s">
        <v>356</v>
      </c>
      <c r="BZ9" s="1" t="s">
        <v>356</v>
      </c>
      <c r="CA9" s="1" t="s">
        <v>375</v>
      </c>
      <c r="CB9" s="23"/>
      <c r="CC9" s="25">
        <v>28.177966101694917</v>
      </c>
      <c r="CD9" s="25">
        <f t="shared" si="8"/>
        <v>2254.2372881355932</v>
      </c>
      <c r="CF9" s="2" t="s">
        <v>365</v>
      </c>
      <c r="CG9" s="2" t="s">
        <v>366</v>
      </c>
      <c r="CH9" s="23"/>
      <c r="CI9" s="23">
        <v>67.192336035372165</v>
      </c>
      <c r="CJ9" s="23">
        <f t="shared" si="9"/>
        <v>5375.3868828297727</v>
      </c>
      <c r="CK9" s="1" t="s">
        <v>368</v>
      </c>
      <c r="CL9" s="1"/>
      <c r="CM9" s="1" t="s">
        <v>369</v>
      </c>
      <c r="CN9" s="1"/>
      <c r="CO9" s="1"/>
      <c r="CP9" s="1"/>
      <c r="CQ9" s="1"/>
      <c r="CR9" s="1"/>
      <c r="CS9" s="1"/>
      <c r="CV9" s="19">
        <f t="shared" si="10"/>
        <v>32.86</v>
      </c>
      <c r="CW9" s="19">
        <f t="shared" si="11"/>
        <v>2628.8</v>
      </c>
      <c r="CX9" s="20" t="str">
        <f t="shared" si="12"/>
        <v>ETESA</v>
      </c>
      <c r="CY9" s="19">
        <v>37.024473436311816</v>
      </c>
      <c r="CZ9" s="19">
        <f t="shared" si="18"/>
        <v>2961.9578749049451</v>
      </c>
      <c r="DA9" s="20"/>
      <c r="DB9" s="20"/>
      <c r="DC9" s="20"/>
      <c r="DD9" s="20"/>
      <c r="DE9" s="20" t="str">
        <f t="shared" si="13"/>
        <v>ETESA</v>
      </c>
      <c r="DF9" s="19">
        <f t="shared" ref="DF9:DF22" si="20">CV9-CY9</f>
        <v>-4.1644734363118161</v>
      </c>
      <c r="DG9" s="21">
        <f t="shared" si="19"/>
        <v>-0.12673382338136993</v>
      </c>
      <c r="DH9" s="16">
        <f t="shared" si="14"/>
        <v>-4.1644734363118161</v>
      </c>
      <c r="DI9" s="7">
        <f t="shared" si="15"/>
        <v>-333.15787490494529</v>
      </c>
      <c r="DJ9" s="7">
        <f t="shared" si="16"/>
        <v>37.024473436311816</v>
      </c>
      <c r="DK9" s="7">
        <v>30.893086574997948</v>
      </c>
      <c r="DL9" s="7" t="s">
        <v>342</v>
      </c>
      <c r="DM9" s="7"/>
    </row>
    <row r="10" spans="1:117">
      <c r="A10" s="1" t="s">
        <v>143</v>
      </c>
      <c r="B10" s="15">
        <v>1763</v>
      </c>
      <c r="C10" t="s">
        <v>17</v>
      </c>
      <c r="D10" s="1">
        <v>8</v>
      </c>
      <c r="E10" s="1" t="s">
        <v>143</v>
      </c>
      <c r="F10" s="1" t="s">
        <v>120</v>
      </c>
      <c r="G10" t="s">
        <v>84</v>
      </c>
      <c r="H10" s="2" t="s">
        <v>17</v>
      </c>
      <c r="I10" s="1" t="s">
        <v>6</v>
      </c>
      <c r="K10" s="1">
        <v>80</v>
      </c>
      <c r="L10" s="1">
        <v>80</v>
      </c>
      <c r="M10" s="1" t="s">
        <v>115</v>
      </c>
      <c r="O10" s="7">
        <v>1.5342747349537806</v>
      </c>
      <c r="P10" s="7">
        <f t="shared" si="0"/>
        <v>122.74197879630245</v>
      </c>
      <c r="Q10" t="s">
        <v>237</v>
      </c>
      <c r="R10">
        <v>2957</v>
      </c>
      <c r="S10">
        <v>0.46</v>
      </c>
      <c r="T10">
        <f t="shared" si="1"/>
        <v>36.800000000000004</v>
      </c>
      <c r="U10" s="7">
        <f t="shared" si="2"/>
        <v>0.20145985401459854</v>
      </c>
      <c r="V10" t="s">
        <v>240</v>
      </c>
      <c r="W10" s="7">
        <v>0.78</v>
      </c>
      <c r="X10" s="7">
        <f t="shared" si="3"/>
        <v>62.400000000000006</v>
      </c>
      <c r="Y10" t="s">
        <v>237</v>
      </c>
      <c r="Z10" t="s">
        <v>17</v>
      </c>
      <c r="AA10">
        <v>0.04</v>
      </c>
      <c r="AB10" t="s">
        <v>268</v>
      </c>
      <c r="AC10" s="12">
        <v>0.95575221238938068</v>
      </c>
      <c r="AD10" s="7">
        <f t="shared" si="4"/>
        <v>76.460176991150462</v>
      </c>
      <c r="AE10" t="s">
        <v>237</v>
      </c>
      <c r="AI10" s="7">
        <v>1.8</v>
      </c>
      <c r="AJ10" s="7">
        <v>144</v>
      </c>
      <c r="AK10" t="s">
        <v>265</v>
      </c>
      <c r="AL10" t="s">
        <v>266</v>
      </c>
      <c r="AN10" t="s">
        <v>263</v>
      </c>
      <c r="AO10" s="7">
        <v>3.1</v>
      </c>
      <c r="AP10" s="7">
        <f t="shared" si="5"/>
        <v>248</v>
      </c>
      <c r="AQ10" t="s">
        <v>254</v>
      </c>
      <c r="AT10" t="s">
        <v>257</v>
      </c>
      <c r="AW10" s="17"/>
      <c r="AX10" s="11">
        <v>2.6449999999999996</v>
      </c>
      <c r="AY10" s="11">
        <f t="shared" si="6"/>
        <v>211.59999999999997</v>
      </c>
      <c r="AZ10" t="s">
        <v>348</v>
      </c>
      <c r="BA10" t="s">
        <v>349</v>
      </c>
      <c r="BB10" t="s">
        <v>350</v>
      </c>
      <c r="BE10" s="7"/>
      <c r="BF10" s="7">
        <v>2.1186440677966103</v>
      </c>
      <c r="BG10" s="7">
        <f t="shared" si="17"/>
        <v>169.49152542372883</v>
      </c>
      <c r="BH10" t="s">
        <v>237</v>
      </c>
      <c r="BI10" t="s">
        <v>353</v>
      </c>
      <c r="BN10" s="7"/>
      <c r="BO10" s="7">
        <v>2.347457627118644</v>
      </c>
      <c r="BP10" s="7">
        <f t="shared" si="7"/>
        <v>187.79661016949152</v>
      </c>
      <c r="BQ10" s="1" t="s">
        <v>356</v>
      </c>
      <c r="BR10" s="1" t="s">
        <v>358</v>
      </c>
      <c r="BS10" s="1">
        <v>30</v>
      </c>
      <c r="BT10" s="1"/>
      <c r="BU10" s="1"/>
      <c r="BV10" s="23"/>
      <c r="BW10" s="23">
        <v>2.1186440677966103</v>
      </c>
      <c r="BX10" s="23">
        <v>200</v>
      </c>
      <c r="BY10" s="1" t="s">
        <v>356</v>
      </c>
      <c r="BZ10" s="1" t="s">
        <v>363</v>
      </c>
      <c r="CA10" s="1" t="s">
        <v>375</v>
      </c>
      <c r="CB10" s="23"/>
      <c r="CC10" s="25">
        <v>0.43220338983050849</v>
      </c>
      <c r="CD10" s="25">
        <f t="shared" si="8"/>
        <v>34.576271186440678</v>
      </c>
      <c r="CF10" s="2" t="s">
        <v>365</v>
      </c>
      <c r="CG10" s="2" t="s">
        <v>366</v>
      </c>
      <c r="CH10" s="23"/>
      <c r="CI10" s="23">
        <v>0.5969049373618277</v>
      </c>
      <c r="CJ10" s="23">
        <f t="shared" si="9"/>
        <v>47.752394988946214</v>
      </c>
      <c r="CK10" s="1" t="s">
        <v>368</v>
      </c>
      <c r="CL10" s="1"/>
      <c r="CM10" s="1" t="s">
        <v>369</v>
      </c>
      <c r="CN10" s="1"/>
      <c r="CO10" s="1"/>
      <c r="CP10" s="1"/>
      <c r="CQ10" s="1"/>
      <c r="CR10" s="1"/>
      <c r="CS10" s="1"/>
      <c r="CV10" s="19">
        <f t="shared" si="10"/>
        <v>0.78</v>
      </c>
      <c r="CW10" s="19">
        <f t="shared" si="11"/>
        <v>62.400000000000006</v>
      </c>
      <c r="CX10" s="20" t="str">
        <f t="shared" si="12"/>
        <v>BYG</v>
      </c>
      <c r="CY10" s="19">
        <v>1.360804869186409</v>
      </c>
      <c r="CZ10" s="19">
        <f t="shared" si="18"/>
        <v>108.86438953491272</v>
      </c>
      <c r="DA10" s="20"/>
      <c r="DB10" s="20"/>
      <c r="DC10" s="20"/>
      <c r="DD10" s="20"/>
      <c r="DE10" s="20" t="str">
        <f t="shared" si="13"/>
        <v>BYG</v>
      </c>
      <c r="DF10" s="19">
        <f t="shared" si="20"/>
        <v>-0.58080486918640895</v>
      </c>
      <c r="DG10" s="21">
        <f t="shared" si="19"/>
        <v>-0.7446216271620627</v>
      </c>
      <c r="DH10" s="16">
        <f t="shared" si="14"/>
        <v>-0.58080486918640895</v>
      </c>
      <c r="DI10" s="7">
        <f t="shared" si="15"/>
        <v>-46.464389534912712</v>
      </c>
      <c r="DJ10" s="7">
        <f t="shared" si="16"/>
        <v>1.360804869186409</v>
      </c>
      <c r="DK10" s="7">
        <v>1.1593450151718103</v>
      </c>
      <c r="DL10" s="7" t="s">
        <v>342</v>
      </c>
      <c r="DM10" s="7"/>
    </row>
    <row r="11" spans="1:117">
      <c r="A11" s="1" t="s">
        <v>144</v>
      </c>
      <c r="B11" s="15">
        <v>1762</v>
      </c>
      <c r="C11" t="s">
        <v>18</v>
      </c>
      <c r="D11" s="1">
        <v>9</v>
      </c>
      <c r="E11" s="1" t="s">
        <v>144</v>
      </c>
      <c r="F11" s="1" t="s">
        <v>120</v>
      </c>
      <c r="G11" t="s">
        <v>85</v>
      </c>
      <c r="H11" s="2" t="s">
        <v>18</v>
      </c>
      <c r="I11" s="1" t="s">
        <v>6</v>
      </c>
      <c r="K11" s="1">
        <v>80</v>
      </c>
      <c r="L11" s="1">
        <v>80</v>
      </c>
      <c r="M11" s="1" t="s">
        <v>116</v>
      </c>
      <c r="O11" s="7">
        <v>0.87894967660634293</v>
      </c>
      <c r="P11" s="7">
        <f t="shared" si="0"/>
        <v>70.315974128507435</v>
      </c>
      <c r="Q11" t="s">
        <v>237</v>
      </c>
      <c r="R11">
        <v>357</v>
      </c>
      <c r="S11">
        <v>0.03</v>
      </c>
      <c r="T11">
        <f t="shared" si="1"/>
        <v>2.4</v>
      </c>
      <c r="U11" s="7">
        <f t="shared" si="2"/>
        <v>1.3138686131386862E-2</v>
      </c>
      <c r="V11" t="s">
        <v>240</v>
      </c>
      <c r="W11" s="7">
        <v>1.3</v>
      </c>
      <c r="X11" s="7">
        <f t="shared" si="3"/>
        <v>104</v>
      </c>
      <c r="Y11" t="s">
        <v>237</v>
      </c>
      <c r="Z11" t="s">
        <v>18</v>
      </c>
      <c r="AA11">
        <v>0.49</v>
      </c>
      <c r="AB11" t="s">
        <v>268</v>
      </c>
      <c r="AC11" s="12">
        <v>1.1415929203539825</v>
      </c>
      <c r="AD11" s="7">
        <f t="shared" si="4"/>
        <v>91.327433628318602</v>
      </c>
      <c r="AE11" t="s">
        <v>237</v>
      </c>
      <c r="AI11" s="7">
        <v>2.2999999999999998</v>
      </c>
      <c r="AJ11" s="7">
        <v>184</v>
      </c>
      <c r="AK11" t="s">
        <v>265</v>
      </c>
      <c r="AL11" t="s">
        <v>266</v>
      </c>
      <c r="AN11" t="s">
        <v>263</v>
      </c>
      <c r="AO11" s="7">
        <v>3.1</v>
      </c>
      <c r="AP11" s="7">
        <f t="shared" si="5"/>
        <v>248</v>
      </c>
      <c r="AQ11" t="s">
        <v>254</v>
      </c>
      <c r="AT11" t="s">
        <v>259</v>
      </c>
      <c r="AW11" s="17"/>
      <c r="AX11" s="11">
        <v>2.6449999999999996</v>
      </c>
      <c r="AY11" s="11">
        <f t="shared" si="6"/>
        <v>211.59999999999997</v>
      </c>
      <c r="AZ11" t="s">
        <v>348</v>
      </c>
      <c r="BA11" t="s">
        <v>349</v>
      </c>
      <c r="BB11" t="s">
        <v>350</v>
      </c>
      <c r="BE11" s="7"/>
      <c r="BF11" s="7">
        <v>2.2881355932203391</v>
      </c>
      <c r="BG11" s="7">
        <f t="shared" si="17"/>
        <v>183.05084745762713</v>
      </c>
      <c r="BH11" t="s">
        <v>237</v>
      </c>
      <c r="BI11" t="s">
        <v>353</v>
      </c>
      <c r="BN11" s="7"/>
      <c r="BO11" s="7">
        <v>2.3220338983050848</v>
      </c>
      <c r="BP11" s="7">
        <f t="shared" si="7"/>
        <v>185.76271186440678</v>
      </c>
      <c r="BQ11" s="1" t="s">
        <v>356</v>
      </c>
      <c r="BR11" s="1" t="s">
        <v>358</v>
      </c>
      <c r="BS11" s="1">
        <v>30</v>
      </c>
      <c r="BT11" s="1"/>
      <c r="BU11" s="1"/>
      <c r="BV11" s="23"/>
      <c r="BW11" s="23">
        <v>2.1186440677966103</v>
      </c>
      <c r="BX11" s="23">
        <v>200</v>
      </c>
      <c r="BY11" s="1" t="s">
        <v>356</v>
      </c>
      <c r="BZ11" s="1" t="s">
        <v>363</v>
      </c>
      <c r="CA11" s="1" t="s">
        <v>375</v>
      </c>
      <c r="CB11" s="23"/>
      <c r="CC11" s="25">
        <v>1.076271186440678</v>
      </c>
      <c r="CD11" s="25">
        <f t="shared" si="8"/>
        <v>86.101694915254242</v>
      </c>
      <c r="CF11" s="2" t="s">
        <v>365</v>
      </c>
      <c r="CG11" s="2" t="s">
        <v>366</v>
      </c>
      <c r="CH11" s="23"/>
      <c r="CI11" s="23">
        <v>1.9896831245394255</v>
      </c>
      <c r="CJ11" s="23">
        <f t="shared" si="9"/>
        <v>159.17464996315405</v>
      </c>
      <c r="CK11" s="1" t="s">
        <v>368</v>
      </c>
      <c r="CL11" s="1"/>
      <c r="CM11" s="1" t="s">
        <v>369</v>
      </c>
      <c r="CN11" s="1"/>
      <c r="CO11" s="1"/>
      <c r="CP11" s="1"/>
      <c r="CQ11" s="1"/>
      <c r="CR11" s="1"/>
      <c r="CS11" s="1"/>
      <c r="CV11" s="19">
        <f t="shared" si="10"/>
        <v>0.87894967660634293</v>
      </c>
      <c r="CW11" s="19">
        <f t="shared" si="11"/>
        <v>70.315974128507435</v>
      </c>
      <c r="CX11" s="20" t="str">
        <f t="shared" si="12"/>
        <v>ETESA</v>
      </c>
      <c r="CY11" s="19">
        <v>0.51285165187863269</v>
      </c>
      <c r="CZ11" s="19">
        <f t="shared" si="18"/>
        <v>41.028132150290617</v>
      </c>
      <c r="DA11" s="20"/>
      <c r="DB11" s="20"/>
      <c r="DC11" s="20"/>
      <c r="DD11" s="20"/>
      <c r="DE11" s="20" t="str">
        <f t="shared" si="13"/>
        <v>ETESA</v>
      </c>
      <c r="DF11" s="19">
        <f t="shared" si="20"/>
        <v>0.36609802472771025</v>
      </c>
      <c r="DG11" s="21">
        <f t="shared" si="19"/>
        <v>0.41651761695985623</v>
      </c>
      <c r="DH11" s="16">
        <f t="shared" si="14"/>
        <v>0.36609802472771025</v>
      </c>
      <c r="DI11" s="7">
        <f t="shared" si="15"/>
        <v>29.287841978216818</v>
      </c>
      <c r="DJ11" s="7">
        <f t="shared" si="16"/>
        <v>0.51285165187863269</v>
      </c>
      <c r="DK11" s="7">
        <v>0.49971296574724583</v>
      </c>
      <c r="DL11" s="7" t="s">
        <v>342</v>
      </c>
      <c r="DM11" s="7"/>
    </row>
    <row r="12" spans="1:117">
      <c r="A12" s="1" t="s">
        <v>145</v>
      </c>
      <c r="B12" s="15">
        <v>1761</v>
      </c>
      <c r="C12" t="s">
        <v>16</v>
      </c>
      <c r="D12" s="1">
        <v>10</v>
      </c>
      <c r="E12" s="1" t="s">
        <v>145</v>
      </c>
      <c r="F12" s="1" t="s">
        <v>121</v>
      </c>
      <c r="G12" t="s">
        <v>79</v>
      </c>
      <c r="H12" s="2" t="s">
        <v>16</v>
      </c>
      <c r="I12" s="1" t="s">
        <v>6</v>
      </c>
      <c r="K12" s="1">
        <v>60</v>
      </c>
      <c r="L12" s="1">
        <v>60</v>
      </c>
      <c r="M12" s="1" t="s">
        <v>114</v>
      </c>
      <c r="O12" s="7">
        <v>32.86</v>
      </c>
      <c r="P12" s="7">
        <f t="shared" si="0"/>
        <v>1971.6</v>
      </c>
      <c r="Q12" t="s">
        <v>237</v>
      </c>
      <c r="R12" t="s">
        <v>289</v>
      </c>
      <c r="S12">
        <v>14</v>
      </c>
      <c r="T12">
        <f t="shared" si="1"/>
        <v>840</v>
      </c>
      <c r="U12" s="7">
        <f t="shared" si="2"/>
        <v>6.1313868613138682</v>
      </c>
      <c r="V12" t="s">
        <v>240</v>
      </c>
      <c r="W12" s="7">
        <v>35.18</v>
      </c>
      <c r="X12" s="7">
        <f t="shared" si="3"/>
        <v>2110.8000000000002</v>
      </c>
      <c r="Y12" t="s">
        <v>237</v>
      </c>
      <c r="Z12" t="s">
        <v>16</v>
      </c>
      <c r="AA12">
        <v>16</v>
      </c>
      <c r="AB12" t="s">
        <v>268</v>
      </c>
      <c r="AC12" s="12">
        <v>47.23893805309735</v>
      </c>
      <c r="AD12" s="7">
        <f t="shared" si="4"/>
        <v>2834.3362831858408</v>
      </c>
      <c r="AE12" t="s">
        <v>237</v>
      </c>
      <c r="AJ12" s="7">
        <v>0</v>
      </c>
      <c r="AO12" s="7">
        <v>70.399999999999991</v>
      </c>
      <c r="AP12" s="7">
        <f t="shared" si="5"/>
        <v>4223.9999999999991</v>
      </c>
      <c r="AQ12" t="s">
        <v>254</v>
      </c>
      <c r="AT12" t="s">
        <v>259</v>
      </c>
      <c r="AW12" s="17"/>
      <c r="AX12" s="11">
        <v>57.499999999999993</v>
      </c>
      <c r="AY12" s="11">
        <f t="shared" si="6"/>
        <v>3449.9999999999995</v>
      </c>
      <c r="AZ12" t="s">
        <v>348</v>
      </c>
      <c r="BA12" t="s">
        <v>349</v>
      </c>
      <c r="BB12" t="s">
        <v>350</v>
      </c>
      <c r="BE12" s="7"/>
      <c r="BF12" s="7">
        <v>122.88135593220339</v>
      </c>
      <c r="BG12" s="7">
        <f t="shared" si="17"/>
        <v>7372.8813559322034</v>
      </c>
      <c r="BH12" t="s">
        <v>237</v>
      </c>
      <c r="BI12" t="s">
        <v>353</v>
      </c>
      <c r="BN12" s="7"/>
      <c r="BO12" s="7">
        <v>59.80508474576272</v>
      </c>
      <c r="BP12" s="7">
        <f t="shared" si="7"/>
        <v>3588.305084745763</v>
      </c>
      <c r="BQ12" s="1" t="s">
        <v>356</v>
      </c>
      <c r="BR12" s="1" t="s">
        <v>358</v>
      </c>
      <c r="BS12" s="1">
        <v>30</v>
      </c>
      <c r="BT12" s="1"/>
      <c r="BU12" s="1"/>
      <c r="BV12" s="23"/>
      <c r="BW12" s="23">
        <v>53.13559322033899</v>
      </c>
      <c r="BX12" s="23">
        <v>3762</v>
      </c>
      <c r="BY12" s="1" t="s">
        <v>356</v>
      </c>
      <c r="BZ12" s="1" t="s">
        <v>356</v>
      </c>
      <c r="CA12" s="1" t="s">
        <v>375</v>
      </c>
      <c r="CB12" s="23"/>
      <c r="CC12" s="25">
        <v>28.177966101694917</v>
      </c>
      <c r="CD12" s="25">
        <f t="shared" si="8"/>
        <v>1690.6779661016951</v>
      </c>
      <c r="CF12" s="2" t="s">
        <v>365</v>
      </c>
      <c r="CG12" s="2" t="s">
        <v>366</v>
      </c>
      <c r="CH12" s="23"/>
      <c r="CI12" s="23">
        <v>68.422991893883577</v>
      </c>
      <c r="CJ12" s="23">
        <f t="shared" si="9"/>
        <v>4105.3795136330145</v>
      </c>
      <c r="CK12" s="1" t="s">
        <v>368</v>
      </c>
      <c r="CL12" s="1"/>
      <c r="CM12" s="1" t="s">
        <v>369</v>
      </c>
      <c r="CN12" s="1"/>
      <c r="CO12" s="1"/>
      <c r="CP12" s="1"/>
      <c r="CQ12" s="1"/>
      <c r="CR12" s="1"/>
      <c r="CS12" s="1"/>
      <c r="CV12" s="19">
        <f t="shared" si="10"/>
        <v>32.86</v>
      </c>
      <c r="CW12" s="19">
        <f t="shared" si="11"/>
        <v>1971.6</v>
      </c>
      <c r="CX12" s="20" t="str">
        <f t="shared" si="12"/>
        <v>ETESA</v>
      </c>
      <c r="CY12" s="19">
        <v>37.024473436311816</v>
      </c>
      <c r="CZ12" s="19">
        <f t="shared" si="18"/>
        <v>2221.4684061787088</v>
      </c>
      <c r="DA12" s="20"/>
      <c r="DB12" s="20"/>
      <c r="DC12" s="20"/>
      <c r="DD12" s="20"/>
      <c r="DE12" s="20" t="str">
        <f t="shared" si="13"/>
        <v>ETESA</v>
      </c>
      <c r="DF12" s="19">
        <f t="shared" si="20"/>
        <v>-4.1644734363118161</v>
      </c>
      <c r="DG12" s="21">
        <f t="shared" si="19"/>
        <v>-0.12673382338136993</v>
      </c>
      <c r="DH12" s="16">
        <f t="shared" si="14"/>
        <v>-4.1644734363118161</v>
      </c>
      <c r="DI12" s="7">
        <f t="shared" si="15"/>
        <v>-249.86840617870897</v>
      </c>
      <c r="DJ12" s="7">
        <f t="shared" si="16"/>
        <v>37.024473436311816</v>
      </c>
      <c r="DK12" s="7">
        <v>30.893086574997948</v>
      </c>
      <c r="DL12" s="7" t="s">
        <v>342</v>
      </c>
      <c r="DM12" s="7"/>
    </row>
    <row r="13" spans="1:117">
      <c r="A13" s="1" t="s">
        <v>146</v>
      </c>
      <c r="B13" s="15">
        <v>1763</v>
      </c>
      <c r="C13" t="s">
        <v>17</v>
      </c>
      <c r="D13" s="1">
        <v>11</v>
      </c>
      <c r="E13" s="1" t="s">
        <v>146</v>
      </c>
      <c r="F13" s="1" t="s">
        <v>121</v>
      </c>
      <c r="G13" t="s">
        <v>84</v>
      </c>
      <c r="H13" s="2" t="s">
        <v>17</v>
      </c>
      <c r="I13" s="1" t="s">
        <v>6</v>
      </c>
      <c r="K13" s="1">
        <v>60</v>
      </c>
      <c r="L13" s="1">
        <v>60</v>
      </c>
      <c r="M13" s="1" t="s">
        <v>115</v>
      </c>
      <c r="O13" s="7">
        <v>1.5342747349537806</v>
      </c>
      <c r="P13" s="7">
        <f t="shared" si="0"/>
        <v>92.056484097226843</v>
      </c>
      <c r="Q13" t="s">
        <v>237</v>
      </c>
      <c r="R13">
        <v>2957</v>
      </c>
      <c r="S13">
        <v>0.46</v>
      </c>
      <c r="T13">
        <f t="shared" si="1"/>
        <v>27.6</v>
      </c>
      <c r="U13" s="7">
        <f t="shared" si="2"/>
        <v>0.20145985401459854</v>
      </c>
      <c r="V13" t="s">
        <v>240</v>
      </c>
      <c r="W13" s="7">
        <v>0.78</v>
      </c>
      <c r="X13" s="7">
        <f t="shared" si="3"/>
        <v>46.800000000000004</v>
      </c>
      <c r="Y13" t="s">
        <v>237</v>
      </c>
      <c r="Z13" t="s">
        <v>17</v>
      </c>
      <c r="AA13">
        <v>0.04</v>
      </c>
      <c r="AB13" t="s">
        <v>268</v>
      </c>
      <c r="AC13" s="12">
        <v>0.95575221238938068</v>
      </c>
      <c r="AD13" s="7">
        <f t="shared" si="4"/>
        <v>57.345132743362839</v>
      </c>
      <c r="AE13" t="s">
        <v>237</v>
      </c>
      <c r="AI13" s="7">
        <v>1.8</v>
      </c>
      <c r="AJ13" s="7">
        <v>108</v>
      </c>
      <c r="AK13" t="s">
        <v>265</v>
      </c>
      <c r="AL13" t="s">
        <v>266</v>
      </c>
      <c r="AN13" t="s">
        <v>263</v>
      </c>
      <c r="AO13" s="7">
        <v>3.1</v>
      </c>
      <c r="AP13" s="7">
        <f t="shared" si="5"/>
        <v>186</v>
      </c>
      <c r="AQ13" t="s">
        <v>254</v>
      </c>
      <c r="AT13" t="s">
        <v>257</v>
      </c>
      <c r="AW13" s="17"/>
      <c r="AX13" s="11">
        <v>2.6449999999999996</v>
      </c>
      <c r="AY13" s="11">
        <f t="shared" si="6"/>
        <v>158.69999999999999</v>
      </c>
      <c r="AZ13" t="s">
        <v>348</v>
      </c>
      <c r="BA13" t="s">
        <v>349</v>
      </c>
      <c r="BB13" t="s">
        <v>350</v>
      </c>
      <c r="BE13" s="7"/>
      <c r="BF13" s="7">
        <v>2.1186440677966103</v>
      </c>
      <c r="BG13" s="7">
        <f t="shared" si="17"/>
        <v>127.11864406779662</v>
      </c>
      <c r="BH13" t="s">
        <v>237</v>
      </c>
      <c r="BI13" t="s">
        <v>353</v>
      </c>
      <c r="BN13" s="7"/>
      <c r="BO13" s="7">
        <v>2.347457627118644</v>
      </c>
      <c r="BP13" s="7">
        <f t="shared" si="7"/>
        <v>140.84745762711864</v>
      </c>
      <c r="BQ13" s="1" t="s">
        <v>356</v>
      </c>
      <c r="BR13" s="1" t="s">
        <v>358</v>
      </c>
      <c r="BS13" s="1">
        <v>30</v>
      </c>
      <c r="BT13" s="1"/>
      <c r="BU13" s="1"/>
      <c r="BV13" s="23"/>
      <c r="BW13" s="23">
        <v>2.1186440677966103</v>
      </c>
      <c r="BX13" s="23">
        <v>150</v>
      </c>
      <c r="BY13" s="1" t="s">
        <v>356</v>
      </c>
      <c r="BZ13" s="1" t="s">
        <v>363</v>
      </c>
      <c r="CA13" s="1" t="s">
        <v>375</v>
      </c>
      <c r="CB13" s="23"/>
      <c r="CC13" s="25">
        <v>0.43220338983050849</v>
      </c>
      <c r="CD13" s="25">
        <f t="shared" si="8"/>
        <v>25.932203389830509</v>
      </c>
      <c r="CF13" s="2" t="s">
        <v>365</v>
      </c>
      <c r="CG13" s="2" t="s">
        <v>366</v>
      </c>
      <c r="CH13" s="23"/>
      <c r="CI13" s="23">
        <v>0.5969049373618277</v>
      </c>
      <c r="CJ13" s="23">
        <f t="shared" si="9"/>
        <v>35.814296241709663</v>
      </c>
      <c r="CK13" s="1" t="s">
        <v>368</v>
      </c>
      <c r="CL13" s="1"/>
      <c r="CM13" s="1" t="s">
        <v>369</v>
      </c>
      <c r="CN13" s="1"/>
      <c r="CO13" s="1"/>
      <c r="CP13" s="1"/>
      <c r="CQ13" s="1"/>
      <c r="CR13" s="1"/>
      <c r="CS13" s="1"/>
      <c r="CV13" s="19">
        <f t="shared" si="10"/>
        <v>0.78</v>
      </c>
      <c r="CW13" s="19">
        <f t="shared" si="11"/>
        <v>46.800000000000004</v>
      </c>
      <c r="CX13" s="20" t="str">
        <f t="shared" si="12"/>
        <v>BYG</v>
      </c>
      <c r="CY13" s="19">
        <v>1.360804869186409</v>
      </c>
      <c r="CZ13" s="19">
        <f t="shared" si="18"/>
        <v>81.648292151184535</v>
      </c>
      <c r="DA13" s="20"/>
      <c r="DB13" s="20"/>
      <c r="DC13" s="20"/>
      <c r="DD13" s="20"/>
      <c r="DE13" s="20" t="str">
        <f t="shared" si="13"/>
        <v>BYG</v>
      </c>
      <c r="DF13" s="19">
        <f t="shared" si="20"/>
        <v>-0.58080486918640895</v>
      </c>
      <c r="DG13" s="21">
        <f t="shared" si="19"/>
        <v>-0.7446216271620627</v>
      </c>
      <c r="DH13" s="16">
        <f t="shared" si="14"/>
        <v>-0.58080486918640895</v>
      </c>
      <c r="DI13" s="7">
        <f t="shared" si="15"/>
        <v>-34.848292151184538</v>
      </c>
      <c r="DJ13" s="7">
        <f t="shared" si="16"/>
        <v>1.360804869186409</v>
      </c>
      <c r="DK13" s="7">
        <v>1.1593450151718103</v>
      </c>
      <c r="DL13" s="7" t="s">
        <v>342</v>
      </c>
      <c r="DM13" s="7"/>
    </row>
    <row r="14" spans="1:117">
      <c r="A14" s="1" t="s">
        <v>147</v>
      </c>
      <c r="B14" s="15">
        <v>1762</v>
      </c>
      <c r="C14" t="s">
        <v>18</v>
      </c>
      <c r="D14" s="1">
        <v>12</v>
      </c>
      <c r="E14" s="1" t="s">
        <v>147</v>
      </c>
      <c r="F14" s="1" t="s">
        <v>121</v>
      </c>
      <c r="G14" t="s">
        <v>85</v>
      </c>
      <c r="H14" s="2" t="s">
        <v>18</v>
      </c>
      <c r="I14" s="1" t="s">
        <v>6</v>
      </c>
      <c r="K14" s="1">
        <v>60</v>
      </c>
      <c r="L14" s="1">
        <v>60</v>
      </c>
      <c r="M14" s="1" t="s">
        <v>116</v>
      </c>
      <c r="O14" s="7">
        <v>0.87894967660634293</v>
      </c>
      <c r="P14" s="7">
        <f t="shared" si="0"/>
        <v>52.736980596380576</v>
      </c>
      <c r="Q14" t="s">
        <v>237</v>
      </c>
      <c r="R14">
        <v>357</v>
      </c>
      <c r="S14">
        <v>0.03</v>
      </c>
      <c r="T14">
        <f t="shared" si="1"/>
        <v>1.7999999999999998</v>
      </c>
      <c r="U14" s="7">
        <f t="shared" si="2"/>
        <v>1.3138686131386862E-2</v>
      </c>
      <c r="V14" t="s">
        <v>240</v>
      </c>
      <c r="W14" s="7">
        <v>1.3</v>
      </c>
      <c r="X14" s="7">
        <f t="shared" si="3"/>
        <v>78</v>
      </c>
      <c r="Y14" t="s">
        <v>237</v>
      </c>
      <c r="Z14" t="s">
        <v>18</v>
      </c>
      <c r="AA14">
        <v>0.49</v>
      </c>
      <c r="AB14" t="s">
        <v>268</v>
      </c>
      <c r="AC14" s="12">
        <v>1.1415929203539825</v>
      </c>
      <c r="AD14" s="7">
        <f t="shared" si="4"/>
        <v>68.495575221238951</v>
      </c>
      <c r="AE14" t="s">
        <v>237</v>
      </c>
      <c r="AI14" s="7">
        <v>2.2999999999999998</v>
      </c>
      <c r="AJ14" s="7">
        <v>138</v>
      </c>
      <c r="AK14" t="s">
        <v>265</v>
      </c>
      <c r="AL14" t="s">
        <v>266</v>
      </c>
      <c r="AN14" t="s">
        <v>263</v>
      </c>
      <c r="AO14" s="7">
        <v>3.1</v>
      </c>
      <c r="AP14" s="7">
        <f t="shared" si="5"/>
        <v>186</v>
      </c>
      <c r="AQ14" t="s">
        <v>254</v>
      </c>
      <c r="AT14" t="s">
        <v>259</v>
      </c>
      <c r="AW14" s="17"/>
      <c r="AX14" s="11">
        <v>2.6449999999999996</v>
      </c>
      <c r="AY14" s="11">
        <f t="shared" si="6"/>
        <v>158.69999999999999</v>
      </c>
      <c r="AZ14" t="s">
        <v>348</v>
      </c>
      <c r="BA14" t="s">
        <v>349</v>
      </c>
      <c r="BB14" t="s">
        <v>350</v>
      </c>
      <c r="BE14" s="7"/>
      <c r="BF14" s="7">
        <v>2.2881355932203391</v>
      </c>
      <c r="BG14" s="7">
        <f t="shared" si="17"/>
        <v>137.28813559322035</v>
      </c>
      <c r="BH14" t="s">
        <v>237</v>
      </c>
      <c r="BI14" t="s">
        <v>353</v>
      </c>
      <c r="BN14" s="7"/>
      <c r="BO14" s="7">
        <v>2.3220338983050848</v>
      </c>
      <c r="BP14" s="7">
        <f t="shared" si="7"/>
        <v>139.32203389830508</v>
      </c>
      <c r="BQ14" s="1" t="s">
        <v>356</v>
      </c>
      <c r="BR14" s="1" t="s">
        <v>358</v>
      </c>
      <c r="BS14" s="1">
        <v>30</v>
      </c>
      <c r="BT14" s="1"/>
      <c r="BU14" s="1"/>
      <c r="BV14" s="23"/>
      <c r="BW14" s="23">
        <v>2.1186440677966103</v>
      </c>
      <c r="BX14" s="23">
        <v>150</v>
      </c>
      <c r="BY14" s="1" t="s">
        <v>356</v>
      </c>
      <c r="BZ14" s="1" t="s">
        <v>363</v>
      </c>
      <c r="CA14" s="1" t="s">
        <v>375</v>
      </c>
      <c r="CB14" s="23"/>
      <c r="CC14" s="25">
        <v>1.076271186440678</v>
      </c>
      <c r="CD14" s="25">
        <f t="shared" si="8"/>
        <v>64.576271186440678</v>
      </c>
      <c r="CF14" s="2" t="s">
        <v>365</v>
      </c>
      <c r="CG14" s="2" t="s">
        <v>366</v>
      </c>
      <c r="CH14" s="23"/>
      <c r="CI14" s="23">
        <v>1.9896831245394255</v>
      </c>
      <c r="CJ14" s="23">
        <f t="shared" si="9"/>
        <v>119.38098747236553</v>
      </c>
      <c r="CK14" s="1" t="s">
        <v>368</v>
      </c>
      <c r="CL14" s="1"/>
      <c r="CM14" s="1" t="s">
        <v>369</v>
      </c>
      <c r="CN14" s="1"/>
      <c r="CO14" s="1"/>
      <c r="CP14" s="1"/>
      <c r="CQ14" s="1"/>
      <c r="CR14" s="1"/>
      <c r="CS14" s="1"/>
      <c r="CV14" s="19">
        <f t="shared" si="10"/>
        <v>0.87894967660634293</v>
      </c>
      <c r="CW14" s="19">
        <f t="shared" si="11"/>
        <v>52.736980596380576</v>
      </c>
      <c r="CX14" s="20" t="str">
        <f t="shared" si="12"/>
        <v>ETESA</v>
      </c>
      <c r="CY14" s="19">
        <v>0.51285165187863269</v>
      </c>
      <c r="CZ14" s="19">
        <f t="shared" si="18"/>
        <v>30.771099112717962</v>
      </c>
      <c r="DA14" s="20"/>
      <c r="DB14" s="20"/>
      <c r="DC14" s="20"/>
      <c r="DD14" s="20"/>
      <c r="DE14" s="20" t="str">
        <f t="shared" si="13"/>
        <v>ETESA</v>
      </c>
      <c r="DF14" s="19">
        <f t="shared" si="20"/>
        <v>0.36609802472771025</v>
      </c>
      <c r="DG14" s="21">
        <f t="shared" si="19"/>
        <v>0.41651761695985623</v>
      </c>
      <c r="DH14" s="16">
        <f t="shared" si="14"/>
        <v>0.36609802472771025</v>
      </c>
      <c r="DI14" s="7">
        <f t="shared" si="15"/>
        <v>21.965881483662614</v>
      </c>
      <c r="DJ14" s="7">
        <f t="shared" si="16"/>
        <v>0.51285165187863269</v>
      </c>
      <c r="DK14" s="7">
        <v>0.49971296574724583</v>
      </c>
      <c r="DL14" s="7" t="s">
        <v>342</v>
      </c>
      <c r="DM14" s="7"/>
    </row>
    <row r="15" spans="1:117">
      <c r="A15" s="1" t="s">
        <v>148</v>
      </c>
      <c r="B15">
        <v>12051</v>
      </c>
      <c r="C15" t="s">
        <v>19</v>
      </c>
      <c r="D15" s="1">
        <v>13</v>
      </c>
      <c r="E15" s="1" t="s">
        <v>148</v>
      </c>
      <c r="F15" s="1" t="s">
        <v>122</v>
      </c>
      <c r="G15" t="s">
        <v>86</v>
      </c>
      <c r="H15" s="2" t="s">
        <v>19</v>
      </c>
      <c r="I15" s="1" t="s">
        <v>6</v>
      </c>
      <c r="J15" s="1">
        <v>22</v>
      </c>
      <c r="L15" s="1">
        <v>22</v>
      </c>
      <c r="M15" s="1">
        <v>12051</v>
      </c>
      <c r="O15" s="7">
        <v>48.425471999999999</v>
      </c>
      <c r="P15" s="7">
        <f t="shared" si="0"/>
        <v>1065.3603840000001</v>
      </c>
      <c r="Q15" t="s">
        <v>237</v>
      </c>
      <c r="R15" t="s">
        <v>19</v>
      </c>
      <c r="S15">
        <v>30</v>
      </c>
      <c r="T15">
        <f t="shared" si="1"/>
        <v>660</v>
      </c>
      <c r="U15" s="7">
        <f t="shared" si="2"/>
        <v>13.138686131386862</v>
      </c>
      <c r="V15" t="s">
        <v>240</v>
      </c>
      <c r="W15" s="7">
        <v>33.700000000000003</v>
      </c>
      <c r="X15" s="7">
        <f t="shared" si="3"/>
        <v>741.40000000000009</v>
      </c>
      <c r="Y15" t="s">
        <v>237</v>
      </c>
      <c r="Z15" t="s">
        <v>19</v>
      </c>
      <c r="AA15">
        <v>30.4</v>
      </c>
      <c r="AB15" t="s">
        <v>268</v>
      </c>
      <c r="AC15" s="12">
        <v>36.274336283185846</v>
      </c>
      <c r="AD15" s="7">
        <f t="shared" si="4"/>
        <v>798.03539823008862</v>
      </c>
      <c r="AE15" t="s">
        <v>237</v>
      </c>
      <c r="AI15" s="7">
        <v>67.199999999999989</v>
      </c>
      <c r="AJ15" s="7">
        <v>1478.3999999999996</v>
      </c>
      <c r="AK15" t="s">
        <v>265</v>
      </c>
      <c r="AL15" t="s">
        <v>266</v>
      </c>
      <c r="AN15" t="s">
        <v>258</v>
      </c>
      <c r="AO15" s="7">
        <v>65.8</v>
      </c>
      <c r="AP15" s="7">
        <f t="shared" si="5"/>
        <v>1447.6</v>
      </c>
      <c r="AQ15" t="s">
        <v>254</v>
      </c>
      <c r="AT15" t="s">
        <v>261</v>
      </c>
      <c r="AW15" s="17"/>
      <c r="AX15" s="11">
        <v>0</v>
      </c>
      <c r="AY15" s="11">
        <f t="shared" si="6"/>
        <v>0</v>
      </c>
      <c r="BE15" s="7"/>
      <c r="BF15" s="7">
        <v>109.32203389830509</v>
      </c>
      <c r="BG15" s="7">
        <f t="shared" si="17"/>
        <v>2405.0847457627119</v>
      </c>
      <c r="BH15" t="s">
        <v>237</v>
      </c>
      <c r="BI15" t="s">
        <v>353</v>
      </c>
      <c r="BN15" s="7"/>
      <c r="BO15" s="7">
        <v>53.906779661016948</v>
      </c>
      <c r="BP15" s="7">
        <f t="shared" si="7"/>
        <v>1185.9491525423728</v>
      </c>
      <c r="BQ15" s="1" t="s">
        <v>356</v>
      </c>
      <c r="BR15" s="1" t="s">
        <v>358</v>
      </c>
      <c r="BS15" s="1">
        <v>60</v>
      </c>
      <c r="BT15" s="1"/>
      <c r="BU15" s="1"/>
      <c r="BV15" s="23"/>
      <c r="BW15" s="23">
        <v>49.745762711864408</v>
      </c>
      <c r="BX15" s="23">
        <v>1291.4000000000001</v>
      </c>
      <c r="BY15" s="1" t="s">
        <v>356</v>
      </c>
      <c r="BZ15" s="1" t="s">
        <v>364</v>
      </c>
      <c r="CA15" s="1" t="s">
        <v>375</v>
      </c>
      <c r="CB15" s="23"/>
      <c r="CC15" s="25">
        <v>37.923728813559322</v>
      </c>
      <c r="CD15" s="25">
        <f t="shared" si="8"/>
        <v>834.32203389830511</v>
      </c>
      <c r="CF15" s="2" t="s">
        <v>365</v>
      </c>
      <c r="CG15" s="2" t="s">
        <v>366</v>
      </c>
      <c r="CH15" s="23"/>
      <c r="CI15" s="23">
        <v>104.25202652910835</v>
      </c>
      <c r="CJ15" s="23">
        <f t="shared" si="9"/>
        <v>2293.5445836403837</v>
      </c>
      <c r="CK15" s="1" t="s">
        <v>368</v>
      </c>
      <c r="CL15" s="1"/>
      <c r="CM15" s="1" t="s">
        <v>369</v>
      </c>
      <c r="CN15" s="1"/>
      <c r="CO15" s="1"/>
      <c r="CP15" s="1"/>
      <c r="CQ15" s="1"/>
      <c r="CR15" s="1"/>
      <c r="CS15" s="1"/>
      <c r="CV15" s="19">
        <f t="shared" si="10"/>
        <v>33.700000000000003</v>
      </c>
      <c r="CW15" s="19">
        <f t="shared" si="11"/>
        <v>741.40000000000009</v>
      </c>
      <c r="CX15" s="20" t="str">
        <f t="shared" si="12"/>
        <v>BYG</v>
      </c>
      <c r="CY15" s="19">
        <v>63.498189323165349</v>
      </c>
      <c r="CZ15" s="19">
        <f t="shared" si="18"/>
        <v>1396.9601651096377</v>
      </c>
      <c r="DA15" s="20"/>
      <c r="DB15" s="20"/>
      <c r="DC15" s="20"/>
      <c r="DD15" s="20"/>
      <c r="DE15" s="20" t="str">
        <f t="shared" si="13"/>
        <v>BYG</v>
      </c>
      <c r="DF15" s="19">
        <f t="shared" si="20"/>
        <v>-29.798189323165346</v>
      </c>
      <c r="DG15" s="21">
        <f t="shared" si="19"/>
        <v>-0.88421926774971349</v>
      </c>
      <c r="DH15" s="16">
        <f t="shared" si="14"/>
        <v>-29.798189323165346</v>
      </c>
      <c r="DI15" s="7">
        <f t="shared" si="15"/>
        <v>-655.56016510963764</v>
      </c>
      <c r="DJ15" s="7">
        <f t="shared" si="16"/>
        <v>63.498189323165349</v>
      </c>
      <c r="DK15" s="7">
        <v>50.359503191778487</v>
      </c>
      <c r="DL15" s="7" t="s">
        <v>342</v>
      </c>
      <c r="DM15" s="7"/>
    </row>
    <row r="16" spans="1:117">
      <c r="A16" s="1" t="s">
        <v>149</v>
      </c>
      <c r="B16">
        <v>18099</v>
      </c>
      <c r="C16" t="s">
        <v>20</v>
      </c>
      <c r="D16" s="1">
        <v>14</v>
      </c>
      <c r="E16" s="1" t="s">
        <v>149</v>
      </c>
      <c r="F16" s="1" t="s">
        <v>122</v>
      </c>
      <c r="G16" t="s">
        <v>87</v>
      </c>
      <c r="H16" s="2" t="s">
        <v>20</v>
      </c>
      <c r="I16" s="1" t="s">
        <v>6</v>
      </c>
      <c r="J16" s="1">
        <v>300</v>
      </c>
      <c r="K16" s="1">
        <v>500</v>
      </c>
      <c r="L16" s="1">
        <v>800</v>
      </c>
      <c r="M16" s="1">
        <v>18099</v>
      </c>
      <c r="O16" s="7">
        <f>1.14+U16</f>
        <v>1.1618978102189781</v>
      </c>
      <c r="P16" s="7">
        <f t="shared" si="0"/>
        <v>929.51824817518252</v>
      </c>
      <c r="Q16" t="s">
        <v>237</v>
      </c>
      <c r="R16" t="s">
        <v>275</v>
      </c>
      <c r="S16">
        <v>0.05</v>
      </c>
      <c r="T16">
        <f t="shared" si="1"/>
        <v>40</v>
      </c>
      <c r="U16" s="7">
        <f t="shared" si="2"/>
        <v>2.1897810218978103E-2</v>
      </c>
      <c r="V16" t="s">
        <v>240</v>
      </c>
      <c r="W16" s="7">
        <f>1+U16</f>
        <v>1.0218978102189782</v>
      </c>
      <c r="X16" s="7">
        <f t="shared" si="3"/>
        <v>817.51824817518252</v>
      </c>
      <c r="Y16" t="s">
        <v>237</v>
      </c>
      <c r="Z16" t="s">
        <v>322</v>
      </c>
      <c r="AA16">
        <v>0.06</v>
      </c>
      <c r="AB16" t="s">
        <v>268</v>
      </c>
      <c r="AC16" s="12">
        <f>0.938053097345133+U16</f>
        <v>0.95995090756411106</v>
      </c>
      <c r="AD16" s="7">
        <f t="shared" si="4"/>
        <v>767.96072605128882</v>
      </c>
      <c r="AE16" t="s">
        <v>237</v>
      </c>
      <c r="AI16" s="7">
        <v>0.4</v>
      </c>
      <c r="AJ16" s="7">
        <v>320</v>
      </c>
      <c r="AK16" t="s">
        <v>265</v>
      </c>
      <c r="AL16" t="s">
        <v>266</v>
      </c>
      <c r="AN16" t="s">
        <v>263</v>
      </c>
      <c r="AO16" s="7">
        <v>0.5</v>
      </c>
      <c r="AP16" s="7">
        <f t="shared" si="5"/>
        <v>400</v>
      </c>
      <c r="AQ16" t="s">
        <v>254</v>
      </c>
      <c r="AT16" t="s">
        <v>257</v>
      </c>
      <c r="AW16" s="17"/>
      <c r="AX16" s="11">
        <v>0.253</v>
      </c>
      <c r="AY16" s="11">
        <f t="shared" si="6"/>
        <v>202.4</v>
      </c>
      <c r="AZ16" t="s">
        <v>348</v>
      </c>
      <c r="BA16" t="s">
        <v>349</v>
      </c>
      <c r="BB16" t="s">
        <v>350</v>
      </c>
      <c r="BE16" s="7"/>
      <c r="BF16" s="7">
        <v>0.84745762711864414</v>
      </c>
      <c r="BG16" s="7">
        <f t="shared" si="17"/>
        <v>677.96610169491532</v>
      </c>
      <c r="BH16" t="s">
        <v>237</v>
      </c>
      <c r="BI16" t="s">
        <v>353</v>
      </c>
      <c r="BN16" s="7"/>
      <c r="BO16" s="7">
        <v>0.33050847457627119</v>
      </c>
      <c r="BP16" s="7">
        <f t="shared" si="7"/>
        <v>264.40677966101697</v>
      </c>
      <c r="BQ16" s="1" t="s">
        <v>356</v>
      </c>
      <c r="BR16" s="1" t="s">
        <v>358</v>
      </c>
      <c r="BS16" s="1">
        <v>60</v>
      </c>
      <c r="BT16" s="1"/>
      <c r="BU16" s="1"/>
      <c r="BV16" s="23"/>
      <c r="BW16" s="23">
        <v>0.33898305084745767</v>
      </c>
      <c r="BX16" s="23">
        <v>320</v>
      </c>
      <c r="BY16" s="1" t="s">
        <v>356</v>
      </c>
      <c r="BZ16" s="1" t="s">
        <v>356</v>
      </c>
      <c r="CA16" s="1" t="s">
        <v>375</v>
      </c>
      <c r="CB16" s="23"/>
      <c r="CC16" s="25">
        <v>0</v>
      </c>
      <c r="CD16" s="25">
        <f t="shared" si="8"/>
        <v>0</v>
      </c>
      <c r="CF16" s="2" t="s">
        <v>365</v>
      </c>
      <c r="CG16" s="2" t="s">
        <v>366</v>
      </c>
      <c r="CH16" s="23"/>
      <c r="CI16" s="23">
        <v>0.27266028002947684</v>
      </c>
      <c r="CJ16" s="23">
        <f t="shared" si="9"/>
        <v>218.12822402358148</v>
      </c>
      <c r="CK16" s="1" t="s">
        <v>368</v>
      </c>
      <c r="CL16" s="1"/>
      <c r="CM16" s="1" t="s">
        <v>369</v>
      </c>
      <c r="CN16" s="1"/>
      <c r="CO16" s="1"/>
      <c r="CP16" s="1"/>
      <c r="CQ16" s="1"/>
      <c r="CR16" s="1"/>
      <c r="CS16" s="1"/>
      <c r="CV16" s="19">
        <f t="shared" si="10"/>
        <v>0.4</v>
      </c>
      <c r="CW16" s="19">
        <f t="shared" si="11"/>
        <v>320</v>
      </c>
      <c r="CX16" s="20" t="str">
        <f t="shared" si="12"/>
        <v>Tegeta Cohidrex</v>
      </c>
      <c r="CY16" s="19">
        <v>0.2317881904710215</v>
      </c>
      <c r="CZ16" s="19">
        <f t="shared" si="18"/>
        <v>185.43055237681722</v>
      </c>
      <c r="DA16" s="20"/>
      <c r="DB16" s="20"/>
      <c r="DC16" s="20"/>
      <c r="DD16" s="20"/>
      <c r="DE16" s="20" t="str">
        <f t="shared" si="13"/>
        <v>Tegeta Cohidrex</v>
      </c>
      <c r="DF16" s="19">
        <f t="shared" si="20"/>
        <v>0.16821180952897852</v>
      </c>
      <c r="DG16" s="21">
        <f t="shared" si="19"/>
        <v>0.42052952382244629</v>
      </c>
      <c r="DH16" s="16">
        <f t="shared" si="14"/>
        <v>0.16821180952897852</v>
      </c>
      <c r="DI16" s="7">
        <f t="shared" si="15"/>
        <v>134.56944762318281</v>
      </c>
      <c r="DJ16" s="7">
        <f t="shared" si="16"/>
        <v>0.2317881904710215</v>
      </c>
      <c r="DK16" s="7">
        <v>0.2098903802520434</v>
      </c>
      <c r="DL16" s="7" t="s">
        <v>342</v>
      </c>
      <c r="DM16" s="7"/>
    </row>
    <row r="17" spans="1:117">
      <c r="A17" s="1" t="s">
        <v>150</v>
      </c>
      <c r="B17">
        <v>15229</v>
      </c>
      <c r="C17" t="s">
        <v>21</v>
      </c>
      <c r="D17" s="1">
        <v>15</v>
      </c>
      <c r="E17" s="1" t="s">
        <v>150</v>
      </c>
      <c r="F17" s="1" t="s">
        <v>122</v>
      </c>
      <c r="G17" t="s">
        <v>81</v>
      </c>
      <c r="H17" s="2" t="s">
        <v>21</v>
      </c>
      <c r="I17" s="1" t="s">
        <v>6</v>
      </c>
      <c r="J17" s="1">
        <v>300</v>
      </c>
      <c r="K17" s="1">
        <v>500</v>
      </c>
      <c r="L17" s="1">
        <v>800</v>
      </c>
      <c r="M17" s="1">
        <v>15229</v>
      </c>
      <c r="O17" s="7">
        <f>1.14+U17</f>
        <v>1.2100729927007299</v>
      </c>
      <c r="P17" s="7">
        <f t="shared" si="0"/>
        <v>968.05839416058393</v>
      </c>
      <c r="Q17" t="s">
        <v>237</v>
      </c>
      <c r="R17" t="s">
        <v>276</v>
      </c>
      <c r="S17">
        <v>0.16</v>
      </c>
      <c r="T17">
        <f t="shared" si="1"/>
        <v>128</v>
      </c>
      <c r="U17" s="7">
        <f t="shared" si="2"/>
        <v>7.0072992700729933E-2</v>
      </c>
      <c r="V17" t="s">
        <v>240</v>
      </c>
      <c r="W17" s="7">
        <f>1+U17</f>
        <v>1.07007299270073</v>
      </c>
      <c r="X17" s="7">
        <f t="shared" si="3"/>
        <v>856.05839416058393</v>
      </c>
      <c r="Y17" t="s">
        <v>237</v>
      </c>
      <c r="Z17" t="s">
        <v>323</v>
      </c>
      <c r="AA17">
        <v>0.16</v>
      </c>
      <c r="AB17" t="s">
        <v>268</v>
      </c>
      <c r="AC17" s="12">
        <f>0.938053097345133+U17</f>
        <v>1.0081260900458628</v>
      </c>
      <c r="AD17" s="7">
        <f t="shared" si="4"/>
        <v>806.50087203669023</v>
      </c>
      <c r="AE17" t="s">
        <v>237</v>
      </c>
      <c r="AI17" s="7">
        <v>0.9</v>
      </c>
      <c r="AJ17" s="7">
        <v>720</v>
      </c>
      <c r="AK17" t="s">
        <v>265</v>
      </c>
      <c r="AL17" t="s">
        <v>266</v>
      </c>
      <c r="AN17" t="s">
        <v>263</v>
      </c>
      <c r="AO17" s="7">
        <v>0.79999999999999993</v>
      </c>
      <c r="AP17" s="7">
        <f t="shared" si="5"/>
        <v>640</v>
      </c>
      <c r="AQ17" t="s">
        <v>254</v>
      </c>
      <c r="AT17" t="s">
        <v>257</v>
      </c>
      <c r="AW17" s="17"/>
      <c r="AX17" s="11">
        <v>0.63249999999999995</v>
      </c>
      <c r="AY17" s="11">
        <f t="shared" si="6"/>
        <v>505.99999999999994</v>
      </c>
      <c r="AZ17" t="s">
        <v>348</v>
      </c>
      <c r="BA17" t="s">
        <v>349</v>
      </c>
      <c r="BB17" t="s">
        <v>350</v>
      </c>
      <c r="BE17" s="7"/>
      <c r="BF17" s="7">
        <v>1.2711864406779663</v>
      </c>
      <c r="BG17" s="7">
        <f t="shared" si="17"/>
        <v>1016.949152542373</v>
      </c>
      <c r="BH17" t="s">
        <v>237</v>
      </c>
      <c r="BI17" t="s">
        <v>353</v>
      </c>
      <c r="BN17" s="7"/>
      <c r="BO17" s="7">
        <v>0.55932203389830515</v>
      </c>
      <c r="BP17" s="7">
        <f t="shared" si="7"/>
        <v>447.4576271186441</v>
      </c>
      <c r="BQ17" s="1" t="s">
        <v>356</v>
      </c>
      <c r="BR17" s="1" t="s">
        <v>358</v>
      </c>
      <c r="BS17" s="1">
        <v>60</v>
      </c>
      <c r="BT17" s="1"/>
      <c r="BU17" s="1"/>
      <c r="BV17" s="23"/>
      <c r="BW17" s="23">
        <v>0.76271186440677974</v>
      </c>
      <c r="BX17" s="23">
        <v>720</v>
      </c>
      <c r="BY17" s="1" t="s">
        <v>356</v>
      </c>
      <c r="BZ17" s="1" t="s">
        <v>356</v>
      </c>
      <c r="CA17" s="1" t="s">
        <v>375</v>
      </c>
      <c r="CB17" s="23"/>
      <c r="CC17" s="25">
        <v>0</v>
      </c>
      <c r="CD17" s="25">
        <f t="shared" si="8"/>
        <v>0</v>
      </c>
      <c r="CF17" s="2" t="s">
        <v>365</v>
      </c>
      <c r="CG17" s="2" t="s">
        <v>366</v>
      </c>
      <c r="CH17" s="23"/>
      <c r="CI17" s="23">
        <v>0.78113485630066337</v>
      </c>
      <c r="CJ17" s="23">
        <f t="shared" si="9"/>
        <v>624.90788504053069</v>
      </c>
      <c r="CK17" s="1" t="s">
        <v>368</v>
      </c>
      <c r="CL17" s="1"/>
      <c r="CM17" s="1" t="s">
        <v>369</v>
      </c>
      <c r="CN17" s="1"/>
      <c r="CO17" s="1"/>
      <c r="CP17" s="1"/>
      <c r="CQ17" s="1"/>
      <c r="CR17" s="1"/>
      <c r="CS17" s="1"/>
      <c r="CV17" s="19">
        <f t="shared" si="10"/>
        <v>0.79999999999999993</v>
      </c>
      <c r="CW17" s="19">
        <f t="shared" si="11"/>
        <v>640</v>
      </c>
      <c r="CX17" s="20" t="str">
        <f t="shared" si="12"/>
        <v>Tegeta ITR</v>
      </c>
      <c r="CY17" s="19">
        <v>0.60977681177088672</v>
      </c>
      <c r="CZ17" s="19">
        <f t="shared" si="18"/>
        <v>487.82144941670936</v>
      </c>
      <c r="DA17" s="20"/>
      <c r="DB17" s="20"/>
      <c r="DC17" s="20"/>
      <c r="DD17" s="20"/>
      <c r="DE17" s="20" t="str">
        <f t="shared" si="13"/>
        <v>NAN</v>
      </c>
      <c r="DF17" s="19">
        <f t="shared" si="20"/>
        <v>0.19022318822911322</v>
      </c>
      <c r="DG17" s="21">
        <f t="shared" si="19"/>
        <v>0.23777898528639155</v>
      </c>
      <c r="DH17" s="16">
        <f t="shared" si="14"/>
        <v>0.19022318822911322</v>
      </c>
      <c r="DI17" s="7">
        <f t="shared" si="15"/>
        <v>152.17855058329059</v>
      </c>
      <c r="DJ17" s="7">
        <f t="shared" si="16"/>
        <v>0.60977681177088672</v>
      </c>
      <c r="DK17" s="7">
        <v>0.53970381907015674</v>
      </c>
      <c r="DL17" s="7" t="s">
        <v>342</v>
      </c>
      <c r="DM17" s="7"/>
    </row>
    <row r="18" spans="1:117">
      <c r="A18" s="1" t="s">
        <v>151</v>
      </c>
      <c r="B18">
        <v>18645</v>
      </c>
      <c r="C18" t="s">
        <v>22</v>
      </c>
      <c r="D18" s="1">
        <v>16</v>
      </c>
      <c r="E18" s="1" t="s">
        <v>151</v>
      </c>
      <c r="F18" s="1" t="s">
        <v>122</v>
      </c>
      <c r="G18" t="s">
        <v>88</v>
      </c>
      <c r="H18" s="2" t="s">
        <v>22</v>
      </c>
      <c r="I18" s="1" t="s">
        <v>6</v>
      </c>
      <c r="J18" s="1">
        <v>12</v>
      </c>
      <c r="L18" s="1">
        <v>12</v>
      </c>
      <c r="M18" s="1">
        <v>18645</v>
      </c>
      <c r="O18" s="7">
        <v>34.015679999999996</v>
      </c>
      <c r="P18" s="7">
        <f t="shared" si="0"/>
        <v>408.18815999999993</v>
      </c>
      <c r="Q18" t="s">
        <v>237</v>
      </c>
      <c r="R18" t="s">
        <v>295</v>
      </c>
      <c r="S18">
        <v>18.29</v>
      </c>
      <c r="T18">
        <f t="shared" si="1"/>
        <v>219.48</v>
      </c>
      <c r="U18" s="7">
        <f t="shared" si="2"/>
        <v>8.0102189781021895</v>
      </c>
      <c r="V18" t="s">
        <v>240</v>
      </c>
      <c r="W18" s="7">
        <v>29.84</v>
      </c>
      <c r="X18" s="7">
        <f t="shared" si="3"/>
        <v>358.08</v>
      </c>
      <c r="Y18" t="s">
        <v>237</v>
      </c>
      <c r="Z18" t="s">
        <v>22</v>
      </c>
      <c r="AA18">
        <v>18.13</v>
      </c>
      <c r="AB18" t="s">
        <v>268</v>
      </c>
      <c r="AC18" s="12">
        <v>26.610619469026553</v>
      </c>
      <c r="AD18" s="7">
        <f t="shared" si="4"/>
        <v>319.32743362831866</v>
      </c>
      <c r="AE18" t="s">
        <v>237</v>
      </c>
      <c r="AI18" s="7">
        <v>49.300000000000004</v>
      </c>
      <c r="AJ18" s="7">
        <v>591.6</v>
      </c>
      <c r="AK18" t="s">
        <v>265</v>
      </c>
      <c r="AL18" t="s">
        <v>266</v>
      </c>
      <c r="AN18" t="s">
        <v>258</v>
      </c>
      <c r="AO18" s="7">
        <v>64.099999999999994</v>
      </c>
      <c r="AP18" s="7">
        <f t="shared" si="5"/>
        <v>769.19999999999993</v>
      </c>
      <c r="AQ18" t="s">
        <v>254</v>
      </c>
      <c r="AT18" t="s">
        <v>261</v>
      </c>
      <c r="AW18" s="17"/>
      <c r="AX18" s="11">
        <v>0</v>
      </c>
      <c r="AY18" s="11">
        <f t="shared" si="6"/>
        <v>0</v>
      </c>
      <c r="AZ18" t="s">
        <v>348</v>
      </c>
      <c r="BA18" t="s">
        <v>349</v>
      </c>
      <c r="BB18" t="s">
        <v>350</v>
      </c>
      <c r="BE18" s="7"/>
      <c r="BF18" s="7">
        <v>85.593220338983059</v>
      </c>
      <c r="BG18" s="7">
        <f t="shared" si="17"/>
        <v>1027.1186440677966</v>
      </c>
      <c r="BH18" t="s">
        <v>237</v>
      </c>
      <c r="BI18" t="s">
        <v>353</v>
      </c>
      <c r="BN18" s="7"/>
      <c r="BO18" s="7">
        <v>52.457627118644069</v>
      </c>
      <c r="BP18" s="7">
        <f t="shared" si="7"/>
        <v>629.49152542372883</v>
      </c>
      <c r="BQ18" s="1" t="s">
        <v>356</v>
      </c>
      <c r="BR18" s="1" t="s">
        <v>358</v>
      </c>
      <c r="BS18" s="1">
        <v>150</v>
      </c>
      <c r="BT18" s="1"/>
      <c r="BU18" s="1"/>
      <c r="BV18" s="23"/>
      <c r="BW18" s="23">
        <v>48.389830508474581</v>
      </c>
      <c r="BX18" s="23">
        <v>685.2</v>
      </c>
      <c r="BY18" s="1" t="s">
        <v>356</v>
      </c>
      <c r="BZ18" s="1" t="s">
        <v>364</v>
      </c>
      <c r="CA18" s="1" t="s">
        <v>375</v>
      </c>
      <c r="CB18" s="23"/>
      <c r="CC18" s="25">
        <v>27.601694915254239</v>
      </c>
      <c r="CD18" s="25">
        <f t="shared" si="8"/>
        <v>331.22033898305085</v>
      </c>
      <c r="CF18" s="2" t="s">
        <v>365</v>
      </c>
      <c r="CG18" s="2" t="s">
        <v>366</v>
      </c>
      <c r="CH18" s="23"/>
      <c r="CI18" s="23">
        <v>71.16433308769345</v>
      </c>
      <c r="CJ18" s="23">
        <f t="shared" si="9"/>
        <v>853.9719970523214</v>
      </c>
      <c r="CK18" s="1" t="s">
        <v>368</v>
      </c>
      <c r="CL18" s="1"/>
      <c r="CM18" s="1" t="s">
        <v>369</v>
      </c>
      <c r="CN18" s="1"/>
      <c r="CO18" s="1"/>
      <c r="CP18" s="1"/>
      <c r="CQ18" s="1"/>
      <c r="CR18" s="1"/>
      <c r="CS18" s="1"/>
      <c r="CV18" s="19">
        <f t="shared" si="10"/>
        <v>26.610619469026553</v>
      </c>
      <c r="CW18" s="19">
        <f t="shared" si="11"/>
        <v>319.32743362831866</v>
      </c>
      <c r="CX18" s="20" t="str">
        <f t="shared" si="12"/>
        <v>Cohidrex</v>
      </c>
      <c r="CY18" s="19">
        <v>43.773678988251653</v>
      </c>
      <c r="CZ18" s="19">
        <f t="shared" si="18"/>
        <v>525.28414785901987</v>
      </c>
      <c r="DA18" s="20"/>
      <c r="DB18" s="20"/>
      <c r="DC18" s="20"/>
      <c r="DD18" s="20"/>
      <c r="DE18" s="20" t="str">
        <f t="shared" si="13"/>
        <v>Cohidrex</v>
      </c>
      <c r="DF18" s="19">
        <f t="shared" si="20"/>
        <v>-17.163059519225101</v>
      </c>
      <c r="DG18" s="21">
        <f t="shared" si="19"/>
        <v>-0.64497031116476089</v>
      </c>
      <c r="DH18" s="16">
        <f t="shared" si="14"/>
        <v>-17.163059519225101</v>
      </c>
      <c r="DI18" s="7">
        <f t="shared" si="15"/>
        <v>-205.95671423070121</v>
      </c>
      <c r="DJ18" s="7">
        <f t="shared" si="16"/>
        <v>43.773678988251653</v>
      </c>
      <c r="DK18" s="7">
        <v>35.763460010149466</v>
      </c>
      <c r="DL18" s="7" t="s">
        <v>342</v>
      </c>
      <c r="DM18" s="7"/>
    </row>
    <row r="19" spans="1:117">
      <c r="A19" s="1" t="s">
        <v>152</v>
      </c>
      <c r="B19" s="15">
        <v>8560</v>
      </c>
      <c r="C19" t="s">
        <v>23</v>
      </c>
      <c r="D19" s="1">
        <v>17</v>
      </c>
      <c r="E19" s="1" t="s">
        <v>152</v>
      </c>
      <c r="F19" s="1" t="s">
        <v>122</v>
      </c>
      <c r="G19" t="s">
        <v>89</v>
      </c>
      <c r="H19" s="2" t="s">
        <v>23</v>
      </c>
      <c r="I19" s="1" t="s">
        <v>6</v>
      </c>
      <c r="J19" s="1">
        <v>6</v>
      </c>
      <c r="L19" s="1">
        <v>6</v>
      </c>
      <c r="M19" s="1" t="s">
        <v>117</v>
      </c>
      <c r="O19" s="7">
        <v>72.004320000000007</v>
      </c>
      <c r="P19" s="7">
        <f t="shared" si="0"/>
        <v>432.02592000000004</v>
      </c>
      <c r="Q19" t="s">
        <v>237</v>
      </c>
      <c r="R19" t="s">
        <v>23</v>
      </c>
      <c r="S19">
        <v>38.75</v>
      </c>
      <c r="T19">
        <f t="shared" si="1"/>
        <v>232.5</v>
      </c>
      <c r="U19" s="7">
        <f t="shared" si="2"/>
        <v>16.970802919708028</v>
      </c>
      <c r="V19" t="s">
        <v>240</v>
      </c>
      <c r="W19" s="7">
        <v>67.05</v>
      </c>
      <c r="X19" s="7">
        <f t="shared" si="3"/>
        <v>402.29999999999995</v>
      </c>
      <c r="Y19" t="s">
        <v>237</v>
      </c>
      <c r="Z19" t="s">
        <v>23</v>
      </c>
      <c r="AA19">
        <v>38.6</v>
      </c>
      <c r="AB19" t="s">
        <v>268</v>
      </c>
      <c r="AC19" s="12">
        <v>54.486725663716818</v>
      </c>
      <c r="AD19" s="7">
        <f t="shared" si="4"/>
        <v>326.92035398230092</v>
      </c>
      <c r="AE19" t="s">
        <v>237</v>
      </c>
      <c r="AI19" s="7">
        <v>100.89999999999999</v>
      </c>
      <c r="AJ19" s="7">
        <v>605.4</v>
      </c>
      <c r="AK19" t="s">
        <v>265</v>
      </c>
      <c r="AL19" t="s">
        <v>266</v>
      </c>
      <c r="AN19" t="s">
        <v>258</v>
      </c>
      <c r="AO19" s="7">
        <v>339.70000000000005</v>
      </c>
      <c r="AP19" s="7">
        <f t="shared" si="5"/>
        <v>2038.2000000000003</v>
      </c>
      <c r="AQ19" t="s">
        <v>253</v>
      </c>
      <c r="AT19" t="s">
        <v>260</v>
      </c>
      <c r="AW19" s="17"/>
      <c r="AX19" s="11">
        <v>0</v>
      </c>
      <c r="AY19" s="11">
        <f t="shared" si="6"/>
        <v>0</v>
      </c>
      <c r="BE19" s="7"/>
      <c r="BF19" s="7">
        <v>142.37288135593221</v>
      </c>
      <c r="BG19" s="7">
        <f t="shared" si="17"/>
        <v>854.23728813559319</v>
      </c>
      <c r="BH19" t="s">
        <v>237</v>
      </c>
      <c r="BI19" t="s">
        <v>353</v>
      </c>
      <c r="BN19" s="7"/>
      <c r="BO19" s="7">
        <v>291.63559322033899</v>
      </c>
      <c r="BP19" s="7">
        <f t="shared" si="7"/>
        <v>1749.8135593220341</v>
      </c>
      <c r="BQ19" s="1" t="s">
        <v>356</v>
      </c>
      <c r="BR19" s="1" t="s">
        <v>357</v>
      </c>
      <c r="BS19" s="1">
        <v>60</v>
      </c>
      <c r="BT19" s="1"/>
      <c r="BU19" s="1"/>
      <c r="BV19" s="23"/>
      <c r="BW19" s="23">
        <v>0</v>
      </c>
      <c r="BX19" s="23"/>
      <c r="BY19" s="1"/>
      <c r="BZ19" s="1"/>
      <c r="CA19" s="1"/>
      <c r="CB19" s="23"/>
      <c r="CC19" s="25">
        <v>0</v>
      </c>
      <c r="CD19" s="25">
        <f t="shared" si="8"/>
        <v>0</v>
      </c>
      <c r="CF19" s="2" t="s">
        <v>365</v>
      </c>
      <c r="CG19" s="2" t="s">
        <v>366</v>
      </c>
      <c r="CH19" s="23"/>
      <c r="CI19" s="23">
        <v>153.98673544583642</v>
      </c>
      <c r="CJ19" s="23">
        <f t="shared" si="9"/>
        <v>923.9204126750185</v>
      </c>
      <c r="CK19" s="1" t="s">
        <v>368</v>
      </c>
      <c r="CL19" s="1"/>
      <c r="CM19" s="1" t="s">
        <v>369</v>
      </c>
      <c r="CN19" s="1"/>
      <c r="CO19" s="1"/>
      <c r="CP19" s="1"/>
      <c r="CQ19" s="1"/>
      <c r="CR19" s="1"/>
      <c r="CS19" s="1"/>
      <c r="CV19" s="19">
        <f t="shared" si="10"/>
        <v>54.486725663716818</v>
      </c>
      <c r="CW19" s="19">
        <f t="shared" si="11"/>
        <v>326.92035398230092</v>
      </c>
      <c r="CX19" s="20" t="str">
        <f t="shared" si="12"/>
        <v>Cohidrex</v>
      </c>
      <c r="CY19" s="19">
        <v>92.660439932701252</v>
      </c>
      <c r="CZ19" s="19">
        <f t="shared" si="18"/>
        <v>555.96263959620751</v>
      </c>
      <c r="DA19" s="20"/>
      <c r="DB19" s="20"/>
      <c r="DC19" s="20"/>
      <c r="DD19" s="20"/>
      <c r="DE19" s="20" t="str">
        <f t="shared" si="13"/>
        <v>Cohidrex</v>
      </c>
      <c r="DF19" s="19">
        <f t="shared" si="20"/>
        <v>-38.173714268984433</v>
      </c>
      <c r="DG19" s="21">
        <f t="shared" si="19"/>
        <v>-0.70060576780822492</v>
      </c>
      <c r="DH19" s="16">
        <f t="shared" si="14"/>
        <v>-38.173714268984433</v>
      </c>
      <c r="DI19" s="7">
        <f t="shared" si="15"/>
        <v>-229.04228561390659</v>
      </c>
      <c r="DJ19" s="7">
        <f t="shared" si="16"/>
        <v>92.660439932701252</v>
      </c>
      <c r="DK19" s="7">
        <v>75.689637012993231</v>
      </c>
      <c r="DL19" s="7" t="s">
        <v>342</v>
      </c>
      <c r="DM19" s="7"/>
    </row>
    <row r="20" spans="1:117">
      <c r="A20" s="1" t="s">
        <v>153</v>
      </c>
      <c r="B20">
        <v>10202</v>
      </c>
      <c r="C20" t="s">
        <v>24</v>
      </c>
      <c r="D20" s="1">
        <v>18</v>
      </c>
      <c r="E20" s="1" t="s">
        <v>153</v>
      </c>
      <c r="F20" s="1" t="s">
        <v>123</v>
      </c>
      <c r="G20" t="s">
        <v>79</v>
      </c>
      <c r="H20" s="2" t="s">
        <v>24</v>
      </c>
      <c r="I20" s="1" t="s">
        <v>6</v>
      </c>
      <c r="K20" s="1">
        <v>225</v>
      </c>
      <c r="L20" s="1">
        <v>225</v>
      </c>
      <c r="M20" s="1">
        <v>10202</v>
      </c>
      <c r="O20" s="7">
        <v>163</v>
      </c>
      <c r="P20" s="7">
        <f t="shared" si="0"/>
        <v>36675</v>
      </c>
      <c r="Q20" t="s">
        <v>237</v>
      </c>
      <c r="R20" t="s">
        <v>282</v>
      </c>
      <c r="S20">
        <v>53</v>
      </c>
      <c r="T20">
        <f t="shared" si="1"/>
        <v>11925</v>
      </c>
      <c r="U20" s="7">
        <f t="shared" si="2"/>
        <v>23.211678832116789</v>
      </c>
      <c r="V20" t="s">
        <v>240</v>
      </c>
      <c r="W20" s="7">
        <v>150.4</v>
      </c>
      <c r="X20" s="7">
        <f t="shared" si="3"/>
        <v>33840</v>
      </c>
      <c r="Y20" t="s">
        <v>237</v>
      </c>
      <c r="Z20" t="s">
        <v>330</v>
      </c>
      <c r="AA20">
        <v>40.299999999999997</v>
      </c>
      <c r="AB20" t="s">
        <v>268</v>
      </c>
      <c r="AC20" s="12">
        <v>123.02654867256639</v>
      </c>
      <c r="AD20" s="7">
        <f t="shared" si="4"/>
        <v>27680.973451327438</v>
      </c>
      <c r="AE20" t="s">
        <v>237</v>
      </c>
      <c r="AI20" s="7">
        <v>227.8</v>
      </c>
      <c r="AJ20" s="7">
        <v>51255</v>
      </c>
      <c r="AK20" t="s">
        <v>265</v>
      </c>
      <c r="AL20" t="s">
        <v>266</v>
      </c>
      <c r="AN20" t="s">
        <v>263</v>
      </c>
      <c r="AO20" s="7">
        <v>548.20000000000005</v>
      </c>
      <c r="AP20" s="7">
        <f t="shared" si="5"/>
        <v>123345.00000000001</v>
      </c>
      <c r="AQ20" t="s">
        <v>253</v>
      </c>
      <c r="AT20" t="s">
        <v>258</v>
      </c>
      <c r="AW20" s="17"/>
      <c r="AX20" s="11">
        <v>216.2</v>
      </c>
      <c r="AY20" s="11">
        <f t="shared" si="6"/>
        <v>48645</v>
      </c>
      <c r="AZ20" t="s">
        <v>348</v>
      </c>
      <c r="BA20" t="s">
        <v>349</v>
      </c>
      <c r="BB20" t="s">
        <v>350</v>
      </c>
      <c r="BE20" s="7"/>
      <c r="BF20" s="7">
        <v>245.76271186440678</v>
      </c>
      <c r="BG20" s="7">
        <f t="shared" si="17"/>
        <v>55296.610169491527</v>
      </c>
      <c r="BH20" t="s">
        <v>237</v>
      </c>
      <c r="BI20" t="s">
        <v>353</v>
      </c>
      <c r="BN20" s="7"/>
      <c r="BO20" s="7">
        <v>470.64406779661022</v>
      </c>
      <c r="BP20" s="7">
        <f t="shared" si="7"/>
        <v>105894.9152542373</v>
      </c>
      <c r="BQ20" s="1" t="s">
        <v>356</v>
      </c>
      <c r="BR20" s="1" t="s">
        <v>357</v>
      </c>
      <c r="BS20" s="1">
        <v>90</v>
      </c>
      <c r="BT20" s="1"/>
      <c r="BU20" s="1"/>
      <c r="BV20" s="23"/>
      <c r="BW20" s="23">
        <v>0</v>
      </c>
      <c r="BX20" s="23"/>
      <c r="BY20" s="1"/>
      <c r="BZ20" s="1"/>
      <c r="CA20" s="1"/>
      <c r="CB20" s="23"/>
      <c r="CC20" s="25">
        <v>0</v>
      </c>
      <c r="CD20" s="25">
        <f t="shared" si="8"/>
        <v>0</v>
      </c>
      <c r="CF20" s="2" t="s">
        <v>365</v>
      </c>
      <c r="CG20" s="2" t="s">
        <v>366</v>
      </c>
      <c r="CH20" s="23"/>
      <c r="CI20" s="23">
        <v>191.3338246131172</v>
      </c>
      <c r="CJ20" s="23">
        <f t="shared" si="9"/>
        <v>43050.110537951368</v>
      </c>
      <c r="CK20" s="1" t="s">
        <v>368</v>
      </c>
      <c r="CL20" s="1"/>
      <c r="CM20" s="1" t="s">
        <v>369</v>
      </c>
      <c r="CN20" s="1"/>
      <c r="CO20" s="1"/>
      <c r="CP20" s="1"/>
      <c r="CQ20" s="1"/>
      <c r="CR20" s="1"/>
      <c r="CS20" s="1"/>
      <c r="CV20" s="19">
        <f t="shared" si="10"/>
        <v>123.02654867256639</v>
      </c>
      <c r="CW20" s="19">
        <f t="shared" si="11"/>
        <v>27680.973451327438</v>
      </c>
      <c r="CX20" s="20" t="str">
        <f t="shared" si="12"/>
        <v>Cohidrex</v>
      </c>
      <c r="CY20" s="19">
        <v>186.12255762555753</v>
      </c>
      <c r="CZ20" s="19">
        <f t="shared" si="18"/>
        <v>41877.575465750444</v>
      </c>
      <c r="DA20" s="20"/>
      <c r="DB20" s="20"/>
      <c r="DC20" s="20"/>
      <c r="DD20" s="20"/>
      <c r="DE20" s="20" t="str">
        <f t="shared" si="13"/>
        <v>Cohidrex</v>
      </c>
      <c r="DF20" s="19">
        <f t="shared" si="20"/>
        <v>-63.096008952991141</v>
      </c>
      <c r="DG20" s="21">
        <f t="shared" si="19"/>
        <v>-0.51286498429636007</v>
      </c>
      <c r="DH20" s="16">
        <f t="shared" si="14"/>
        <v>-63.096008952991141</v>
      </c>
      <c r="DI20" s="7">
        <f t="shared" si="15"/>
        <v>-14196.602014423006</v>
      </c>
      <c r="DJ20" s="7">
        <f t="shared" si="16"/>
        <v>186.12255762555753</v>
      </c>
      <c r="DK20" s="7">
        <v>162.91087879344076</v>
      </c>
      <c r="DL20" s="7" t="s">
        <v>342</v>
      </c>
      <c r="DM20" s="7"/>
    </row>
    <row r="21" spans="1:117">
      <c r="A21" s="1" t="s">
        <v>154</v>
      </c>
      <c r="B21">
        <v>10203</v>
      </c>
      <c r="C21" t="s">
        <v>25</v>
      </c>
      <c r="D21" s="1">
        <v>19</v>
      </c>
      <c r="E21" s="1" t="s">
        <v>154</v>
      </c>
      <c r="F21" s="1" t="s">
        <v>123</v>
      </c>
      <c r="G21" t="s">
        <v>83</v>
      </c>
      <c r="H21" s="2" t="s">
        <v>25</v>
      </c>
      <c r="I21" s="1" t="s">
        <v>6</v>
      </c>
      <c r="K21" s="1">
        <v>225</v>
      </c>
      <c r="L21" s="1">
        <v>225</v>
      </c>
      <c r="M21" s="1">
        <v>10203</v>
      </c>
      <c r="O21" s="7">
        <v>7.23</v>
      </c>
      <c r="P21" s="7">
        <f t="shared" si="0"/>
        <v>1626.75</v>
      </c>
      <c r="Q21" t="s">
        <v>237</v>
      </c>
      <c r="R21" t="s">
        <v>283</v>
      </c>
      <c r="S21">
        <v>0.74</v>
      </c>
      <c r="T21">
        <f t="shared" si="1"/>
        <v>166.5</v>
      </c>
      <c r="U21" s="7">
        <f t="shared" si="2"/>
        <v>0.32408759124087594</v>
      </c>
      <c r="V21" t="s">
        <v>240</v>
      </c>
      <c r="W21" s="7">
        <v>8.1</v>
      </c>
      <c r="X21" s="7">
        <f t="shared" si="3"/>
        <v>1822.5</v>
      </c>
      <c r="Y21" t="s">
        <v>237</v>
      </c>
      <c r="Z21" t="s">
        <v>331</v>
      </c>
      <c r="AA21">
        <v>0.74</v>
      </c>
      <c r="AB21" t="s">
        <v>268</v>
      </c>
      <c r="AC21" s="12">
        <v>10.256637168141594</v>
      </c>
      <c r="AD21" s="7">
        <f t="shared" si="4"/>
        <v>2307.7433628318586</v>
      </c>
      <c r="AE21" t="s">
        <v>237</v>
      </c>
      <c r="AI21" s="7">
        <v>19</v>
      </c>
      <c r="AJ21" s="7">
        <v>4275</v>
      </c>
      <c r="AK21" t="s">
        <v>265</v>
      </c>
      <c r="AL21" t="s">
        <v>266</v>
      </c>
      <c r="AN21" t="s">
        <v>263</v>
      </c>
      <c r="AO21" s="7">
        <v>95.899999999999991</v>
      </c>
      <c r="AP21" s="7">
        <f t="shared" si="5"/>
        <v>21577.499999999996</v>
      </c>
      <c r="AQ21" t="s">
        <v>253</v>
      </c>
      <c r="AT21" t="s">
        <v>258</v>
      </c>
      <c r="AW21" s="17"/>
      <c r="AX21" s="11">
        <v>10.119999999999999</v>
      </c>
      <c r="AY21" s="11">
        <f t="shared" si="6"/>
        <v>2277</v>
      </c>
      <c r="AZ21" t="s">
        <v>348</v>
      </c>
      <c r="BA21" t="s">
        <v>349</v>
      </c>
      <c r="BB21" t="s">
        <v>350</v>
      </c>
      <c r="BE21" s="7"/>
      <c r="BF21" s="7">
        <v>22.881355932203391</v>
      </c>
      <c r="BG21" s="7">
        <f t="shared" si="17"/>
        <v>5148.3050847457625</v>
      </c>
      <c r="BH21" t="s">
        <v>237</v>
      </c>
      <c r="BI21" t="s">
        <v>353</v>
      </c>
      <c r="BN21" s="7"/>
      <c r="BO21" s="7">
        <v>76.940677966101703</v>
      </c>
      <c r="BP21" s="7">
        <f t="shared" si="7"/>
        <v>17311.652542372882</v>
      </c>
      <c r="BQ21" s="1" t="s">
        <v>356</v>
      </c>
      <c r="BR21" s="1" t="s">
        <v>357</v>
      </c>
      <c r="BS21" s="1">
        <v>90</v>
      </c>
      <c r="BT21" s="1"/>
      <c r="BU21" s="1"/>
      <c r="BV21" s="23"/>
      <c r="BW21" s="23">
        <v>0</v>
      </c>
      <c r="BX21" s="23"/>
      <c r="BY21" s="1"/>
      <c r="BZ21" s="1"/>
      <c r="CA21" s="1"/>
      <c r="CB21" s="23"/>
      <c r="CC21" s="25">
        <v>0</v>
      </c>
      <c r="CD21" s="25">
        <f t="shared" si="8"/>
        <v>0</v>
      </c>
      <c r="CF21" s="2" t="s">
        <v>365</v>
      </c>
      <c r="CG21" s="2" t="s">
        <v>366</v>
      </c>
      <c r="CH21" s="23"/>
      <c r="CI21" s="23">
        <v>9.3367722918201927</v>
      </c>
      <c r="CJ21" s="23">
        <f t="shared" si="9"/>
        <v>2100.7737656595432</v>
      </c>
      <c r="CK21" s="1" t="s">
        <v>368</v>
      </c>
      <c r="CL21" s="1"/>
      <c r="CM21" s="1" t="s">
        <v>369</v>
      </c>
      <c r="CN21" s="1"/>
      <c r="CO21" s="1"/>
      <c r="CP21" s="1"/>
      <c r="CQ21" s="1"/>
      <c r="CR21" s="1"/>
      <c r="CS21" s="1"/>
      <c r="CV21" s="19">
        <f t="shared" si="10"/>
        <v>7.23</v>
      </c>
      <c r="CW21" s="19">
        <f t="shared" si="11"/>
        <v>1626.75</v>
      </c>
      <c r="CX21" s="20" t="str">
        <f t="shared" si="12"/>
        <v>ETESA</v>
      </c>
      <c r="CY21" s="19">
        <v>7.5501407335825288</v>
      </c>
      <c r="CZ21" s="19">
        <f t="shared" si="18"/>
        <v>1698.781665056069</v>
      </c>
      <c r="DA21" s="20"/>
      <c r="DB21" s="20"/>
      <c r="DC21" s="20"/>
      <c r="DD21" s="20"/>
      <c r="DE21" s="20" t="str">
        <f t="shared" si="13"/>
        <v>ETESA</v>
      </c>
      <c r="DF21" s="19">
        <f t="shared" si="20"/>
        <v>-0.32014073358252837</v>
      </c>
      <c r="DG21" s="21">
        <f t="shared" si="19"/>
        <v>-4.4279492888316507E-2</v>
      </c>
      <c r="DH21" s="16">
        <f t="shared" si="14"/>
        <v>-0.32014073358252837</v>
      </c>
      <c r="DI21" s="7">
        <f t="shared" si="15"/>
        <v>-72.031665056068888</v>
      </c>
      <c r="DJ21" s="7">
        <f t="shared" si="16"/>
        <v>7.5501407335825288</v>
      </c>
      <c r="DK21" s="7">
        <v>7.2260531423416525</v>
      </c>
      <c r="DL21" s="7" t="s">
        <v>342</v>
      </c>
      <c r="DM21" s="7"/>
    </row>
    <row r="22" spans="1:117">
      <c r="A22" s="1" t="s">
        <v>155</v>
      </c>
      <c r="B22">
        <v>14820</v>
      </c>
      <c r="C22" t="s">
        <v>26</v>
      </c>
      <c r="D22" s="1">
        <v>20</v>
      </c>
      <c r="E22" s="1" t="s">
        <v>155</v>
      </c>
      <c r="F22" s="1" t="s">
        <v>124</v>
      </c>
      <c r="G22" t="s">
        <v>79</v>
      </c>
      <c r="H22" s="2" t="s">
        <v>26</v>
      </c>
      <c r="I22" s="1" t="s">
        <v>6</v>
      </c>
      <c r="K22" s="1">
        <v>225</v>
      </c>
      <c r="L22" s="1">
        <v>225</v>
      </c>
      <c r="M22" s="1">
        <v>14820</v>
      </c>
      <c r="O22" s="7">
        <v>68.95</v>
      </c>
      <c r="P22" s="7">
        <f t="shared" si="0"/>
        <v>15513.75</v>
      </c>
      <c r="Q22" t="s">
        <v>237</v>
      </c>
      <c r="R22" t="s">
        <v>284</v>
      </c>
      <c r="S22">
        <v>24.7</v>
      </c>
      <c r="T22">
        <f t="shared" si="1"/>
        <v>5557.5</v>
      </c>
      <c r="U22" s="7">
        <f t="shared" si="2"/>
        <v>10.817518248175183</v>
      </c>
      <c r="V22" t="s">
        <v>240</v>
      </c>
      <c r="W22" s="7">
        <v>92.18</v>
      </c>
      <c r="X22" s="7">
        <f t="shared" si="3"/>
        <v>20740.5</v>
      </c>
      <c r="Y22" t="s">
        <v>237</v>
      </c>
      <c r="Z22" t="s">
        <v>332</v>
      </c>
      <c r="AA22">
        <v>24.7</v>
      </c>
      <c r="AB22" t="s">
        <v>268</v>
      </c>
      <c r="AC22" s="12">
        <v>66.530973451327441</v>
      </c>
      <c r="AD22" s="7">
        <f t="shared" si="4"/>
        <v>14969.469026548673</v>
      </c>
      <c r="AE22" t="s">
        <v>237</v>
      </c>
      <c r="AI22" s="7">
        <v>123.2</v>
      </c>
      <c r="AJ22" s="7">
        <v>27720</v>
      </c>
      <c r="AK22" t="s">
        <v>265</v>
      </c>
      <c r="AL22" t="s">
        <v>266</v>
      </c>
      <c r="AN22" t="s">
        <v>263</v>
      </c>
      <c r="AO22" s="7">
        <v>274</v>
      </c>
      <c r="AP22" s="7">
        <f t="shared" si="5"/>
        <v>61650</v>
      </c>
      <c r="AQ22" t="s">
        <v>253</v>
      </c>
      <c r="AT22" t="s">
        <v>258</v>
      </c>
      <c r="AW22" s="17"/>
      <c r="AX22" s="11">
        <v>92</v>
      </c>
      <c r="AY22" s="11">
        <f t="shared" si="6"/>
        <v>20700</v>
      </c>
      <c r="AZ22" t="s">
        <v>348</v>
      </c>
      <c r="BA22" t="s">
        <v>349</v>
      </c>
      <c r="BB22" t="s">
        <v>350</v>
      </c>
      <c r="BE22" s="7"/>
      <c r="BF22" s="7">
        <v>149.15254237288136</v>
      </c>
      <c r="BG22" s="7">
        <f t="shared" si="17"/>
        <v>33559.322033898308</v>
      </c>
      <c r="BH22" t="s">
        <v>237</v>
      </c>
      <c r="BI22" t="s">
        <v>353</v>
      </c>
      <c r="BN22" s="7"/>
      <c r="BO22" s="7">
        <v>235.16101694915255</v>
      </c>
      <c r="BP22" s="7">
        <f t="shared" si="7"/>
        <v>52911.228813559326</v>
      </c>
      <c r="BQ22" s="1" t="s">
        <v>356</v>
      </c>
      <c r="BR22" s="1" t="s">
        <v>357</v>
      </c>
      <c r="BS22" s="1">
        <v>90</v>
      </c>
      <c r="BT22" s="1"/>
      <c r="BU22" s="1"/>
      <c r="BV22" s="23"/>
      <c r="BW22" s="23">
        <v>0</v>
      </c>
      <c r="BX22" s="23"/>
      <c r="BY22" s="1"/>
      <c r="BZ22" s="1"/>
      <c r="CA22" s="1"/>
      <c r="CB22" s="23"/>
      <c r="CC22" s="25">
        <v>0</v>
      </c>
      <c r="CD22" s="25">
        <f t="shared" si="8"/>
        <v>0</v>
      </c>
      <c r="CF22" s="2" t="s">
        <v>365</v>
      </c>
      <c r="CG22" s="2" t="s">
        <v>366</v>
      </c>
      <c r="CH22" s="23"/>
      <c r="CI22" s="23">
        <v>116.43330876934415</v>
      </c>
      <c r="CJ22" s="23">
        <f t="shared" si="9"/>
        <v>26197.494473102433</v>
      </c>
      <c r="CK22" s="1" t="s">
        <v>368</v>
      </c>
      <c r="CL22" s="1"/>
      <c r="CM22" s="1" t="s">
        <v>369</v>
      </c>
      <c r="CN22" s="1"/>
      <c r="CO22" s="1"/>
      <c r="CP22" s="1"/>
      <c r="CQ22" s="1"/>
      <c r="CR22" s="1"/>
      <c r="CS22" s="1"/>
      <c r="CV22" s="19">
        <f t="shared" si="10"/>
        <v>66.530973451327441</v>
      </c>
      <c r="CW22" s="19">
        <f t="shared" si="11"/>
        <v>14969.469026548673</v>
      </c>
      <c r="CX22" s="20" t="str">
        <f t="shared" si="12"/>
        <v>Cohidrex</v>
      </c>
      <c r="CY22" s="19">
        <v>79.729817893710674</v>
      </c>
      <c r="CZ22" s="19">
        <f t="shared" si="18"/>
        <v>17939.2090260849</v>
      </c>
      <c r="DA22" s="20"/>
      <c r="DB22" s="20"/>
      <c r="DC22" s="20"/>
      <c r="DD22" s="20"/>
      <c r="DE22" s="20" t="str">
        <f t="shared" si="13"/>
        <v>Cohidrex</v>
      </c>
      <c r="DF22" s="19">
        <f t="shared" si="20"/>
        <v>-13.198844442383233</v>
      </c>
      <c r="DG22" s="21">
        <f t="shared" si="19"/>
        <v>-0.1983864620895591</v>
      </c>
      <c r="DH22" s="16">
        <f t="shared" si="14"/>
        <v>-13.198844442383233</v>
      </c>
      <c r="DI22" s="7">
        <f t="shared" si="15"/>
        <v>-2969.7399995362275</v>
      </c>
      <c r="DJ22" s="7">
        <f t="shared" si="16"/>
        <v>79.729817893710674</v>
      </c>
      <c r="DK22" s="7">
        <v>68.912299645535484</v>
      </c>
      <c r="DL22" s="7" t="s">
        <v>342</v>
      </c>
      <c r="DM22" s="7"/>
    </row>
    <row r="23" spans="1:117">
      <c r="A23" s="1" t="s">
        <v>156</v>
      </c>
      <c r="B23">
        <v>15155</v>
      </c>
      <c r="C23" t="s">
        <v>15</v>
      </c>
      <c r="D23" s="1">
        <v>21</v>
      </c>
      <c r="E23" s="1" t="s">
        <v>156</v>
      </c>
      <c r="F23" s="1" t="s">
        <v>124</v>
      </c>
      <c r="G23" t="s">
        <v>83</v>
      </c>
      <c r="H23" s="2" t="s">
        <v>15</v>
      </c>
      <c r="I23" s="1" t="s">
        <v>6</v>
      </c>
      <c r="K23" s="1">
        <v>225</v>
      </c>
      <c r="L23" s="1">
        <v>225</v>
      </c>
      <c r="M23" s="1">
        <v>15155</v>
      </c>
      <c r="O23" s="7">
        <v>3.6249864426374723</v>
      </c>
      <c r="P23" s="7">
        <f t="shared" si="0"/>
        <v>815.62194959343128</v>
      </c>
      <c r="Q23" t="s">
        <v>237</v>
      </c>
      <c r="R23" t="s">
        <v>285</v>
      </c>
      <c r="S23">
        <v>0.32</v>
      </c>
      <c r="T23">
        <f t="shared" si="1"/>
        <v>72</v>
      </c>
      <c r="U23" s="7">
        <f t="shared" si="2"/>
        <v>0.14014598540145987</v>
      </c>
      <c r="V23" t="s">
        <v>240</v>
      </c>
      <c r="W23" s="7">
        <v>5.37</v>
      </c>
      <c r="X23" s="7">
        <f t="shared" si="3"/>
        <v>1208.25</v>
      </c>
      <c r="Y23" t="s">
        <v>237</v>
      </c>
      <c r="Z23" t="s">
        <v>333</v>
      </c>
      <c r="AA23">
        <v>0.34</v>
      </c>
      <c r="AB23" t="s">
        <v>268</v>
      </c>
      <c r="AC23" s="12">
        <v>3.9823008849557526</v>
      </c>
      <c r="AD23" s="7">
        <f t="shared" si="4"/>
        <v>896.01769911504437</v>
      </c>
      <c r="AE23" t="s">
        <v>237</v>
      </c>
      <c r="AI23" s="7">
        <v>7.4</v>
      </c>
      <c r="AJ23" s="7">
        <v>1665</v>
      </c>
      <c r="AK23" t="s">
        <v>265</v>
      </c>
      <c r="AL23" t="s">
        <v>266</v>
      </c>
      <c r="AN23" t="s">
        <v>263</v>
      </c>
      <c r="AO23" s="7">
        <v>53.2</v>
      </c>
      <c r="AP23" s="7">
        <f t="shared" si="5"/>
        <v>11970</v>
      </c>
      <c r="AQ23" t="s">
        <v>253</v>
      </c>
      <c r="AT23" t="s">
        <v>260</v>
      </c>
      <c r="AW23" s="17"/>
      <c r="AX23" s="11">
        <v>8.0499999999999989</v>
      </c>
      <c r="AY23" s="11">
        <f t="shared" si="6"/>
        <v>1811.2499999999998</v>
      </c>
      <c r="AZ23" t="s">
        <v>348</v>
      </c>
      <c r="BA23" t="s">
        <v>349</v>
      </c>
      <c r="BB23" t="s">
        <v>350</v>
      </c>
      <c r="BE23" s="7"/>
      <c r="BF23" s="7">
        <v>8.4745762711864412</v>
      </c>
      <c r="BG23" s="7">
        <f t="shared" si="17"/>
        <v>1906.7796610169494</v>
      </c>
      <c r="BH23" t="s">
        <v>237</v>
      </c>
      <c r="BI23" t="s">
        <v>353</v>
      </c>
      <c r="BN23" s="7"/>
      <c r="BO23" s="7">
        <v>42.686440677966104</v>
      </c>
      <c r="BP23" s="7">
        <f t="shared" si="7"/>
        <v>9604.4491525423728</v>
      </c>
      <c r="BQ23" s="1" t="s">
        <v>356</v>
      </c>
      <c r="BR23" s="1" t="s">
        <v>357</v>
      </c>
      <c r="BS23" s="1">
        <v>90</v>
      </c>
      <c r="BT23" s="1"/>
      <c r="BU23" s="1"/>
      <c r="BV23" s="23"/>
      <c r="BW23" s="23">
        <v>0</v>
      </c>
      <c r="BX23" s="23"/>
      <c r="BY23" s="1"/>
      <c r="BZ23" s="1"/>
      <c r="CA23" s="1"/>
      <c r="CB23" s="23"/>
      <c r="CC23" s="25">
        <v>0</v>
      </c>
      <c r="CD23" s="25">
        <f t="shared" si="8"/>
        <v>0</v>
      </c>
      <c r="CF23" s="2" t="s">
        <v>365</v>
      </c>
      <c r="CG23" s="2" t="s">
        <v>366</v>
      </c>
      <c r="CH23" s="23"/>
      <c r="CI23" s="23">
        <v>4.023581429624171</v>
      </c>
      <c r="CJ23" s="23">
        <f t="shared" si="9"/>
        <v>905.30582166543843</v>
      </c>
      <c r="CK23" s="1" t="s">
        <v>368</v>
      </c>
      <c r="CL23" s="1"/>
      <c r="CM23" s="1" t="s">
        <v>369</v>
      </c>
      <c r="CN23" s="1"/>
      <c r="CO23" s="1"/>
      <c r="CP23" s="1"/>
      <c r="CQ23" s="1"/>
      <c r="CR23" s="1"/>
      <c r="CS23" s="1"/>
      <c r="CV23" s="19">
        <f t="shared" si="10"/>
        <v>3.6249864426374723</v>
      </c>
      <c r="CW23" s="19">
        <f t="shared" si="11"/>
        <v>815.62194959343128</v>
      </c>
      <c r="CX23" s="20" t="str">
        <f t="shared" si="12"/>
        <v>ETESA</v>
      </c>
      <c r="CY23" s="19"/>
      <c r="CZ23" s="19"/>
      <c r="DA23" s="20"/>
      <c r="DB23" s="20"/>
      <c r="DC23" s="20"/>
      <c r="DD23" s="20"/>
      <c r="DE23" s="20" t="str">
        <f t="shared" si="13"/>
        <v>ETESA</v>
      </c>
      <c r="DF23" s="19"/>
      <c r="DG23" s="21"/>
      <c r="DH23" s="16">
        <f t="shared" si="14"/>
        <v>3.6249864426374723</v>
      </c>
      <c r="DI23" s="7">
        <f t="shared" si="15"/>
        <v>815.62194959343128</v>
      </c>
      <c r="DJ23" s="7">
        <f t="shared" si="16"/>
        <v>39.237766986221807</v>
      </c>
      <c r="DK23" s="7">
        <v>39.097621000820347</v>
      </c>
      <c r="DL23" s="7" t="s">
        <v>343</v>
      </c>
      <c r="DM23" s="7"/>
    </row>
    <row r="24" spans="1:117">
      <c r="A24" s="1" t="s">
        <v>157</v>
      </c>
      <c r="B24">
        <v>6318</v>
      </c>
      <c r="C24" t="s">
        <v>27</v>
      </c>
      <c r="D24" s="1">
        <v>22</v>
      </c>
      <c r="E24" s="1" t="s">
        <v>157</v>
      </c>
      <c r="F24" s="1" t="s">
        <v>122</v>
      </c>
      <c r="G24" t="s">
        <v>81</v>
      </c>
      <c r="H24" s="2" t="s">
        <v>27</v>
      </c>
      <c r="I24" s="1" t="s">
        <v>6</v>
      </c>
      <c r="J24" s="1">
        <v>200</v>
      </c>
      <c r="K24" s="1">
        <v>600</v>
      </c>
      <c r="L24" s="1">
        <v>800</v>
      </c>
      <c r="M24" s="1">
        <v>6318</v>
      </c>
      <c r="O24" s="7">
        <f>1.14+U24</f>
        <v>1.2976642335766422</v>
      </c>
      <c r="P24" s="7">
        <f t="shared" si="0"/>
        <v>1038.1313868613138</v>
      </c>
      <c r="Q24" t="s">
        <v>237</v>
      </c>
      <c r="R24" t="s">
        <v>269</v>
      </c>
      <c r="S24">
        <v>0.36</v>
      </c>
      <c r="T24">
        <f t="shared" si="1"/>
        <v>288</v>
      </c>
      <c r="U24" s="7">
        <f t="shared" si="2"/>
        <v>0.15766423357664233</v>
      </c>
      <c r="V24" t="s">
        <v>240</v>
      </c>
      <c r="W24" s="7">
        <f>1+U24</f>
        <v>1.1576642335766423</v>
      </c>
      <c r="X24" s="7">
        <f t="shared" si="3"/>
        <v>926.13138686131379</v>
      </c>
      <c r="Y24" t="s">
        <v>237</v>
      </c>
      <c r="Z24" t="s">
        <v>316</v>
      </c>
      <c r="AA24">
        <v>0.36</v>
      </c>
      <c r="AB24" t="s">
        <v>268</v>
      </c>
      <c r="AC24" s="12">
        <f>0.938053097345133+U24</f>
        <v>1.0957173309217754</v>
      </c>
      <c r="AD24" s="7">
        <f t="shared" si="4"/>
        <v>876.57386473742031</v>
      </c>
      <c r="AE24" t="s">
        <v>237</v>
      </c>
      <c r="AI24" s="7">
        <v>1.9000000000000001</v>
      </c>
      <c r="AJ24" s="7">
        <v>1520</v>
      </c>
      <c r="AK24" t="s">
        <v>265</v>
      </c>
      <c r="AL24" t="s">
        <v>266</v>
      </c>
      <c r="AN24" t="s">
        <v>263</v>
      </c>
      <c r="AO24" s="7">
        <v>1.6</v>
      </c>
      <c r="AP24" s="7">
        <f t="shared" si="5"/>
        <v>1280</v>
      </c>
      <c r="AQ24" t="s">
        <v>254</v>
      </c>
      <c r="AT24" t="s">
        <v>257</v>
      </c>
      <c r="AW24" s="17"/>
      <c r="AX24" s="11">
        <v>1.4029999999999998</v>
      </c>
      <c r="AY24" s="11">
        <f t="shared" si="6"/>
        <v>1122.3999999999999</v>
      </c>
      <c r="AZ24" t="s">
        <v>348</v>
      </c>
      <c r="BA24" t="s">
        <v>349</v>
      </c>
      <c r="BB24" t="s">
        <v>350</v>
      </c>
      <c r="BE24" s="7"/>
      <c r="BF24" s="7">
        <v>2.1186440677966103</v>
      </c>
      <c r="BG24" s="7">
        <f t="shared" si="17"/>
        <v>1694.9152542372883</v>
      </c>
      <c r="BH24" t="s">
        <v>237</v>
      </c>
      <c r="BI24" t="s">
        <v>353</v>
      </c>
      <c r="BN24" s="7"/>
      <c r="BO24" s="7">
        <v>1.2033898305084745</v>
      </c>
      <c r="BP24" s="7">
        <f t="shared" si="7"/>
        <v>962.71186440677957</v>
      </c>
      <c r="BQ24" s="1" t="s">
        <v>356</v>
      </c>
      <c r="BR24" s="1" t="s">
        <v>358</v>
      </c>
      <c r="BS24" s="1">
        <v>60</v>
      </c>
      <c r="BT24" s="1"/>
      <c r="BU24" s="1"/>
      <c r="BV24" s="23"/>
      <c r="BW24" s="23">
        <v>2.3728813559322037</v>
      </c>
      <c r="BX24" s="23">
        <v>2240</v>
      </c>
      <c r="BY24" s="1" t="s">
        <v>356</v>
      </c>
      <c r="BZ24" s="1" t="s">
        <v>356</v>
      </c>
      <c r="CA24" s="1" t="s">
        <v>375</v>
      </c>
      <c r="CB24" s="23"/>
      <c r="CC24" s="25">
        <v>0</v>
      </c>
      <c r="CD24" s="25">
        <f t="shared" si="8"/>
        <v>0</v>
      </c>
      <c r="CF24" s="2" t="s">
        <v>365</v>
      </c>
      <c r="CG24" s="2" t="s">
        <v>366</v>
      </c>
      <c r="CH24" s="23"/>
      <c r="CI24" s="23">
        <v>1.7170228445099487</v>
      </c>
      <c r="CJ24" s="23">
        <f t="shared" si="9"/>
        <v>1373.618275607959</v>
      </c>
      <c r="CK24" s="1" t="s">
        <v>368</v>
      </c>
      <c r="CL24" s="1"/>
      <c r="CM24" s="1" t="s">
        <v>369</v>
      </c>
      <c r="CN24" s="1"/>
      <c r="CO24" s="1"/>
      <c r="CP24" s="1"/>
      <c r="CQ24" s="1"/>
      <c r="CR24" s="1"/>
      <c r="CS24" s="1"/>
      <c r="CV24" s="19">
        <f t="shared" si="10"/>
        <v>1.0957173309217754</v>
      </c>
      <c r="CW24" s="19">
        <f t="shared" si="11"/>
        <v>876.57386473742031</v>
      </c>
      <c r="CX24" s="20" t="str">
        <f t="shared" si="12"/>
        <v>Cohidrex</v>
      </c>
      <c r="CY24" s="19">
        <v>1.2970480114886178</v>
      </c>
      <c r="CZ24" s="19">
        <f t="shared" ref="CZ24:CZ70" si="21">CY24*L24</f>
        <v>1037.6384091908942</v>
      </c>
      <c r="DA24" s="20"/>
      <c r="DB24" s="20"/>
      <c r="DC24" s="20"/>
      <c r="DD24" s="20"/>
      <c r="DE24" s="20" t="str">
        <f t="shared" si="13"/>
        <v>Cohidrex</v>
      </c>
      <c r="DF24" s="19">
        <f t="shared" ref="DF24:DF33" si="22">CV24-CY24</f>
        <v>-0.20133068056684245</v>
      </c>
      <c r="DG24" s="21">
        <f t="shared" ref="DG24:DG70" si="23">(CV24-CY24)/CV24</f>
        <v>-0.18374326560799439</v>
      </c>
      <c r="DH24" s="16">
        <f t="shared" si="14"/>
        <v>-0.20133068056684245</v>
      </c>
      <c r="DI24" s="7">
        <f t="shared" si="15"/>
        <v>-161.06454445347396</v>
      </c>
      <c r="DJ24" s="7">
        <f t="shared" si="16"/>
        <v>1.2970480114886178</v>
      </c>
      <c r="DK24" s="7">
        <v>1.1393837779119755</v>
      </c>
      <c r="DL24" s="7" t="s">
        <v>342</v>
      </c>
      <c r="DM24" s="7"/>
    </row>
    <row r="25" spans="1:117">
      <c r="A25" s="1" t="s">
        <v>158</v>
      </c>
      <c r="B25">
        <v>6981</v>
      </c>
      <c r="C25" t="s">
        <v>28</v>
      </c>
      <c r="D25" s="1">
        <v>23</v>
      </c>
      <c r="E25" s="1" t="s">
        <v>158</v>
      </c>
      <c r="F25" s="1" t="s">
        <v>125</v>
      </c>
      <c r="G25" t="s">
        <v>82</v>
      </c>
      <c r="H25" s="2" t="s">
        <v>28</v>
      </c>
      <c r="I25" s="1" t="s">
        <v>6</v>
      </c>
      <c r="J25" s="1">
        <v>200</v>
      </c>
      <c r="K25" s="1">
        <v>600</v>
      </c>
      <c r="L25" s="1">
        <v>800</v>
      </c>
      <c r="M25" s="1">
        <v>6981</v>
      </c>
      <c r="O25" s="7">
        <f>1.14+U25</f>
        <v>1.1456934306569342</v>
      </c>
      <c r="P25" s="7">
        <f t="shared" si="0"/>
        <v>916.55474452554733</v>
      </c>
      <c r="Q25" t="s">
        <v>237</v>
      </c>
      <c r="R25" t="s">
        <v>270</v>
      </c>
      <c r="S25">
        <v>1.2999999999999999E-2</v>
      </c>
      <c r="T25">
        <f t="shared" si="1"/>
        <v>10.4</v>
      </c>
      <c r="U25" s="7">
        <f t="shared" si="2"/>
        <v>5.6934306569343066E-3</v>
      </c>
      <c r="V25" t="s">
        <v>240</v>
      </c>
      <c r="W25" s="7">
        <f>1+U25</f>
        <v>1.0056934306569343</v>
      </c>
      <c r="X25" s="7">
        <f t="shared" si="3"/>
        <v>804.55474452554745</v>
      </c>
      <c r="Y25" t="s">
        <v>237</v>
      </c>
      <c r="Z25" t="s">
        <v>317</v>
      </c>
      <c r="AA25">
        <v>7.0000000000000007E-2</v>
      </c>
      <c r="AB25" t="s">
        <v>268</v>
      </c>
      <c r="AC25" s="12">
        <f>0.938053097345133+U25</f>
        <v>0.94374652800206726</v>
      </c>
      <c r="AD25" s="7">
        <f t="shared" si="4"/>
        <v>754.99722240165386</v>
      </c>
      <c r="AE25" t="s">
        <v>237</v>
      </c>
      <c r="AI25" s="7">
        <v>0.9</v>
      </c>
      <c r="AJ25" s="7">
        <v>720</v>
      </c>
      <c r="AK25" t="s">
        <v>265</v>
      </c>
      <c r="AL25" t="s">
        <v>266</v>
      </c>
      <c r="AN25" t="s">
        <v>263</v>
      </c>
      <c r="AO25" s="7">
        <v>0.7</v>
      </c>
      <c r="AP25" s="7">
        <f t="shared" si="5"/>
        <v>560</v>
      </c>
      <c r="AQ25" t="s">
        <v>254</v>
      </c>
      <c r="AT25" t="s">
        <v>259</v>
      </c>
      <c r="AW25" s="17"/>
      <c r="AX25" s="11">
        <v>9.1999999999999998E-2</v>
      </c>
      <c r="AY25" s="11">
        <f t="shared" si="6"/>
        <v>73.599999999999994</v>
      </c>
      <c r="BE25" s="7"/>
      <c r="BF25" s="7">
        <v>1.2711864406779663</v>
      </c>
      <c r="BG25" s="7">
        <f t="shared" si="17"/>
        <v>1016.949152542373</v>
      </c>
      <c r="BH25" t="s">
        <v>237</v>
      </c>
      <c r="BI25" t="s">
        <v>353</v>
      </c>
      <c r="BN25" s="7"/>
      <c r="BO25" s="7">
        <v>0.44915254237288138</v>
      </c>
      <c r="BP25" s="7">
        <f t="shared" si="7"/>
        <v>359.32203389830511</v>
      </c>
      <c r="BQ25" s="1" t="s">
        <v>356</v>
      </c>
      <c r="BR25" s="1" t="s">
        <v>358</v>
      </c>
      <c r="BS25" s="1">
        <v>30</v>
      </c>
      <c r="BT25" s="1"/>
      <c r="BU25" s="1"/>
      <c r="BV25" s="23"/>
      <c r="BW25" s="23">
        <v>0.59322033898305082</v>
      </c>
      <c r="BX25" s="23">
        <v>560</v>
      </c>
      <c r="BY25" s="1" t="s">
        <v>356</v>
      </c>
      <c r="BZ25" s="1" t="s">
        <v>356</v>
      </c>
      <c r="CA25" s="1" t="s">
        <v>375</v>
      </c>
      <c r="CB25" s="23"/>
      <c r="CC25" s="25">
        <v>0</v>
      </c>
      <c r="CD25" s="25">
        <f t="shared" si="8"/>
        <v>0</v>
      </c>
      <c r="CF25" s="2" t="s">
        <v>365</v>
      </c>
      <c r="CG25" s="2" t="s">
        <v>366</v>
      </c>
      <c r="CH25" s="23"/>
      <c r="CI25" s="23">
        <v>0.57479734708916741</v>
      </c>
      <c r="CJ25" s="23">
        <f t="shared" si="9"/>
        <v>459.8378776713339</v>
      </c>
      <c r="CK25" s="1" t="s">
        <v>368</v>
      </c>
      <c r="CL25" s="1"/>
      <c r="CM25" s="1" t="s">
        <v>369</v>
      </c>
      <c r="CN25" s="1"/>
      <c r="CO25" s="1"/>
      <c r="CP25" s="1"/>
      <c r="CQ25" s="1"/>
      <c r="CR25" s="1"/>
      <c r="CS25" s="1"/>
      <c r="CV25" s="19">
        <f t="shared" si="10"/>
        <v>0.7</v>
      </c>
      <c r="CW25" s="19">
        <f t="shared" si="11"/>
        <v>560</v>
      </c>
      <c r="CX25" s="20" t="str">
        <f t="shared" si="12"/>
        <v>Tegeta ITR</v>
      </c>
      <c r="CY25" s="19">
        <v>0.60535893013381115</v>
      </c>
      <c r="CZ25" s="19">
        <f t="shared" si="21"/>
        <v>484.2871441070489</v>
      </c>
      <c r="DA25" s="20"/>
      <c r="DB25" s="20"/>
      <c r="DC25" s="20"/>
      <c r="DD25" s="20"/>
      <c r="DE25" s="20" t="str">
        <f t="shared" si="13"/>
        <v>NAN</v>
      </c>
      <c r="DF25" s="19">
        <f t="shared" si="22"/>
        <v>9.4641069866188809E-2</v>
      </c>
      <c r="DG25" s="21">
        <f t="shared" si="23"/>
        <v>0.13520152838026975</v>
      </c>
      <c r="DH25" s="16">
        <f t="shared" si="14"/>
        <v>9.4641069866188809E-2</v>
      </c>
      <c r="DI25" s="7">
        <f t="shared" si="15"/>
        <v>75.71285589295104</v>
      </c>
      <c r="DJ25" s="7">
        <f t="shared" si="16"/>
        <v>0.60535893013381115</v>
      </c>
      <c r="DK25" s="7">
        <v>0.59966549947687686</v>
      </c>
      <c r="DL25" s="7" t="s">
        <v>342</v>
      </c>
      <c r="DM25" s="7"/>
    </row>
    <row r="26" spans="1:117">
      <c r="A26" s="1" t="s">
        <v>159</v>
      </c>
      <c r="B26">
        <v>1455</v>
      </c>
      <c r="C26" t="s">
        <v>29</v>
      </c>
      <c r="D26" s="1">
        <v>24</v>
      </c>
      <c r="E26" s="1" t="s">
        <v>159</v>
      </c>
      <c r="F26" s="1" t="s">
        <v>125</v>
      </c>
      <c r="G26" t="s">
        <v>87</v>
      </c>
      <c r="H26" s="2" t="s">
        <v>29</v>
      </c>
      <c r="I26" s="1" t="s">
        <v>6</v>
      </c>
      <c r="J26" s="1">
        <v>200</v>
      </c>
      <c r="K26" s="1">
        <v>600</v>
      </c>
      <c r="L26" s="1">
        <v>800</v>
      </c>
      <c r="M26" s="1">
        <v>1455</v>
      </c>
      <c r="O26" s="7">
        <f>1.14+U26</f>
        <v>1.1925547445255473</v>
      </c>
      <c r="P26" s="7">
        <f t="shared" si="0"/>
        <v>954.04379562043789</v>
      </c>
      <c r="Q26" t="s">
        <v>237</v>
      </c>
      <c r="R26" t="s">
        <v>271</v>
      </c>
      <c r="S26">
        <v>0.12</v>
      </c>
      <c r="T26">
        <f t="shared" si="1"/>
        <v>96</v>
      </c>
      <c r="U26" s="7">
        <f t="shared" si="2"/>
        <v>5.2554744525547446E-2</v>
      </c>
      <c r="V26" t="s">
        <v>240</v>
      </c>
      <c r="W26" s="7">
        <f>1+U26</f>
        <v>1.0525547445255474</v>
      </c>
      <c r="X26" s="7">
        <f t="shared" si="3"/>
        <v>842.04379562043789</v>
      </c>
      <c r="Y26" t="s">
        <v>237</v>
      </c>
      <c r="Z26" t="s">
        <v>318</v>
      </c>
      <c r="AA26">
        <v>0.13</v>
      </c>
      <c r="AB26" t="s">
        <v>268</v>
      </c>
      <c r="AC26" s="12">
        <f>0.938053097345133+U26</f>
        <v>0.99060784187068041</v>
      </c>
      <c r="AD26" s="7">
        <f t="shared" si="4"/>
        <v>792.4862734965443</v>
      </c>
      <c r="AE26" t="s">
        <v>237</v>
      </c>
      <c r="AI26" s="7">
        <v>0.79999999999999993</v>
      </c>
      <c r="AJ26" s="7">
        <v>640</v>
      </c>
      <c r="AK26" t="s">
        <v>265</v>
      </c>
      <c r="AL26" t="s">
        <v>266</v>
      </c>
      <c r="AN26" t="s">
        <v>263</v>
      </c>
      <c r="AO26" s="7">
        <v>0.7</v>
      </c>
      <c r="AP26" s="7">
        <f t="shared" si="5"/>
        <v>560</v>
      </c>
      <c r="AQ26" t="s">
        <v>254</v>
      </c>
      <c r="AT26" t="s">
        <v>262</v>
      </c>
      <c r="AW26" s="17"/>
      <c r="AX26" s="11">
        <v>0.71299999999999997</v>
      </c>
      <c r="AY26" s="11">
        <f t="shared" si="6"/>
        <v>570.4</v>
      </c>
      <c r="AZ26" t="s">
        <v>348</v>
      </c>
      <c r="BA26" t="s">
        <v>349</v>
      </c>
      <c r="BB26" t="s">
        <v>350</v>
      </c>
      <c r="BE26" s="7"/>
      <c r="BF26" s="7">
        <v>1.1864406779661016</v>
      </c>
      <c r="BG26" s="7">
        <f t="shared" si="17"/>
        <v>949.15254237288127</v>
      </c>
      <c r="BH26" t="s">
        <v>237</v>
      </c>
      <c r="BI26" t="s">
        <v>353</v>
      </c>
      <c r="BN26" s="7"/>
      <c r="BO26" s="7">
        <v>0.52542372881355937</v>
      </c>
      <c r="BP26" s="7">
        <f t="shared" si="7"/>
        <v>420.3389830508475</v>
      </c>
      <c r="BQ26" s="1" t="s">
        <v>356</v>
      </c>
      <c r="BR26" s="1" t="s">
        <v>358</v>
      </c>
      <c r="BS26" s="1">
        <v>30</v>
      </c>
      <c r="BT26" s="1"/>
      <c r="BU26" s="1"/>
      <c r="BV26" s="23"/>
      <c r="BW26" s="23">
        <v>0.50847457627118642</v>
      </c>
      <c r="BX26" s="23">
        <v>480</v>
      </c>
      <c r="BY26" s="1" t="s">
        <v>356</v>
      </c>
      <c r="BZ26" s="1" t="s">
        <v>363</v>
      </c>
      <c r="CA26" s="1" t="s">
        <v>375</v>
      </c>
      <c r="CB26" s="23"/>
      <c r="CC26" s="25">
        <v>0</v>
      </c>
      <c r="CD26" s="25">
        <f t="shared" si="8"/>
        <v>0</v>
      </c>
      <c r="CF26" s="2" t="s">
        <v>365</v>
      </c>
      <c r="CG26" s="2" t="s">
        <v>366</v>
      </c>
      <c r="CH26" s="23"/>
      <c r="CI26" s="23">
        <v>0.65585851142225504</v>
      </c>
      <c r="CJ26" s="23">
        <f t="shared" si="9"/>
        <v>524.68680913780406</v>
      </c>
      <c r="CK26" s="1" t="s">
        <v>368</v>
      </c>
      <c r="CL26" s="1"/>
      <c r="CM26" s="1" t="s">
        <v>369</v>
      </c>
      <c r="CN26" s="1"/>
      <c r="CO26" s="1"/>
      <c r="CP26" s="1"/>
      <c r="CQ26" s="1"/>
      <c r="CR26" s="1"/>
      <c r="CS26" s="1"/>
      <c r="CV26" s="19">
        <f t="shared" si="10"/>
        <v>0.7</v>
      </c>
      <c r="CW26" s="19">
        <f t="shared" si="11"/>
        <v>560</v>
      </c>
      <c r="CX26" s="20" t="str">
        <f t="shared" si="12"/>
        <v>Tegeta ITR</v>
      </c>
      <c r="CY26" s="19">
        <v>0.58227721733322846</v>
      </c>
      <c r="CZ26" s="19">
        <f t="shared" si="21"/>
        <v>465.82177386658276</v>
      </c>
      <c r="DA26" s="20"/>
      <c r="DB26" s="20"/>
      <c r="DC26" s="20"/>
      <c r="DD26" s="20"/>
      <c r="DE26" s="20" t="str">
        <f t="shared" si="13"/>
        <v>NAN</v>
      </c>
      <c r="DF26" s="19">
        <f t="shared" si="22"/>
        <v>0.1177227826667715</v>
      </c>
      <c r="DG26" s="21">
        <f t="shared" si="23"/>
        <v>0.16817540380967358</v>
      </c>
      <c r="DH26" s="16">
        <f t="shared" si="14"/>
        <v>0.1177227826667715</v>
      </c>
      <c r="DI26" s="7">
        <f t="shared" si="15"/>
        <v>94.178226133417198</v>
      </c>
      <c r="DJ26" s="7">
        <f t="shared" si="16"/>
        <v>0.58227721733322846</v>
      </c>
      <c r="DK26" s="7">
        <v>0.52972247280768103</v>
      </c>
      <c r="DL26" s="7" t="s">
        <v>342</v>
      </c>
      <c r="DM26" s="7"/>
    </row>
    <row r="27" spans="1:117">
      <c r="A27" s="1" t="s">
        <v>160</v>
      </c>
      <c r="B27">
        <v>20434</v>
      </c>
      <c r="C27" t="s">
        <v>30</v>
      </c>
      <c r="D27" s="1">
        <v>25</v>
      </c>
      <c r="E27" s="1" t="s">
        <v>160</v>
      </c>
      <c r="F27" s="1" t="s">
        <v>126</v>
      </c>
      <c r="G27" t="s">
        <v>90</v>
      </c>
      <c r="H27" s="2" t="s">
        <v>30</v>
      </c>
      <c r="I27" s="1" t="s">
        <v>6</v>
      </c>
      <c r="J27" s="1">
        <v>15</v>
      </c>
      <c r="L27" s="1">
        <v>15</v>
      </c>
      <c r="M27" s="1">
        <v>20434</v>
      </c>
      <c r="O27" s="7">
        <v>120.86</v>
      </c>
      <c r="P27" s="7">
        <f t="shared" si="0"/>
        <v>1812.9</v>
      </c>
      <c r="Q27" t="s">
        <v>237</v>
      </c>
      <c r="R27" t="s">
        <v>30</v>
      </c>
      <c r="S27">
        <v>45</v>
      </c>
      <c r="T27">
        <f t="shared" si="1"/>
        <v>675</v>
      </c>
      <c r="U27" s="7">
        <f t="shared" si="2"/>
        <v>19.708029197080293</v>
      </c>
      <c r="V27" t="s">
        <v>240</v>
      </c>
      <c r="W27" s="7">
        <v>92.84</v>
      </c>
      <c r="X27" s="7">
        <f t="shared" si="3"/>
        <v>1392.6000000000001</v>
      </c>
      <c r="Y27" t="s">
        <v>237</v>
      </c>
      <c r="Z27" t="s">
        <v>30</v>
      </c>
      <c r="AA27">
        <v>49.2</v>
      </c>
      <c r="AB27" t="s">
        <v>268</v>
      </c>
      <c r="AC27" s="12">
        <v>86.840707964601776</v>
      </c>
      <c r="AD27" s="7">
        <f t="shared" si="4"/>
        <v>1302.6106194690267</v>
      </c>
      <c r="AE27" t="s">
        <v>237</v>
      </c>
      <c r="AI27" s="7">
        <v>160.79999999999998</v>
      </c>
      <c r="AJ27" s="7">
        <v>2411.9999999999995</v>
      </c>
      <c r="AK27" t="s">
        <v>265</v>
      </c>
      <c r="AL27" t="s">
        <v>266</v>
      </c>
      <c r="AN27" t="s">
        <v>258</v>
      </c>
      <c r="AO27" s="7">
        <v>231.1</v>
      </c>
      <c r="AP27" s="7">
        <f t="shared" si="5"/>
        <v>3466.5</v>
      </c>
      <c r="AQ27" t="s">
        <v>254</v>
      </c>
      <c r="AT27" t="s">
        <v>259</v>
      </c>
      <c r="AW27" s="17"/>
      <c r="AX27" s="11">
        <v>192.04999999999998</v>
      </c>
      <c r="AY27" s="11">
        <f t="shared" si="6"/>
        <v>2880.7499999999995</v>
      </c>
      <c r="AZ27" t="s">
        <v>348</v>
      </c>
      <c r="BA27" t="s">
        <v>349</v>
      </c>
      <c r="BB27" t="s">
        <v>350</v>
      </c>
      <c r="BE27" s="7"/>
      <c r="BF27" s="7">
        <v>201.69491525423729</v>
      </c>
      <c r="BG27" s="7">
        <f t="shared" si="17"/>
        <v>3025.4237288135591</v>
      </c>
      <c r="BH27" t="s">
        <v>237</v>
      </c>
      <c r="BI27" t="s">
        <v>353</v>
      </c>
      <c r="BN27" s="7"/>
      <c r="BO27" s="7">
        <v>189.47457627118644</v>
      </c>
      <c r="BP27" s="7">
        <f t="shared" si="7"/>
        <v>2842.1186440677966</v>
      </c>
      <c r="BQ27" s="1" t="s">
        <v>356</v>
      </c>
      <c r="BR27" s="1" t="s">
        <v>358</v>
      </c>
      <c r="BS27" s="1">
        <v>30</v>
      </c>
      <c r="BT27" s="1"/>
      <c r="BU27" s="1"/>
      <c r="BV27" s="23"/>
      <c r="BW27" s="23">
        <v>174.57627118644069</v>
      </c>
      <c r="BX27" s="23">
        <v>3090</v>
      </c>
      <c r="BY27" s="1" t="s">
        <v>356</v>
      </c>
      <c r="BZ27" s="1" t="s">
        <v>364</v>
      </c>
      <c r="CA27" s="1" t="s">
        <v>375</v>
      </c>
      <c r="CB27" s="23"/>
      <c r="CC27" s="25">
        <v>89.11016949152544</v>
      </c>
      <c r="CD27" s="25">
        <f t="shared" si="8"/>
        <v>1336.6525423728815</v>
      </c>
      <c r="CF27" s="2" t="s">
        <v>365</v>
      </c>
      <c r="CG27" s="2" t="s">
        <v>366</v>
      </c>
      <c r="CH27" s="23"/>
      <c r="CI27" s="23">
        <v>230.50847457627125</v>
      </c>
      <c r="CJ27" s="23">
        <f t="shared" si="9"/>
        <v>3457.627118644069</v>
      </c>
      <c r="CK27" s="1" t="s">
        <v>368</v>
      </c>
      <c r="CL27" s="1"/>
      <c r="CM27" s="1" t="s">
        <v>369</v>
      </c>
      <c r="CN27" s="1"/>
      <c r="CO27" s="1"/>
      <c r="CP27" s="1"/>
      <c r="CQ27" s="1"/>
      <c r="CR27" s="1"/>
      <c r="CS27" s="1"/>
      <c r="CV27" s="19">
        <f t="shared" si="10"/>
        <v>86.840707964601776</v>
      </c>
      <c r="CW27" s="19">
        <f t="shared" si="11"/>
        <v>1302.6106194690267</v>
      </c>
      <c r="CX27" s="20" t="str">
        <f t="shared" si="12"/>
        <v>Cohidrex</v>
      </c>
      <c r="CY27" s="19">
        <v>137.64982370797256</v>
      </c>
      <c r="CZ27" s="19">
        <f t="shared" si="21"/>
        <v>2064.7473556195882</v>
      </c>
      <c r="DA27" s="20"/>
      <c r="DB27" s="20"/>
      <c r="DC27" s="20"/>
      <c r="DD27" s="20"/>
      <c r="DE27" s="20" t="str">
        <f t="shared" si="13"/>
        <v>Cohidrex</v>
      </c>
      <c r="DF27" s="19">
        <f t="shared" si="22"/>
        <v>-50.809115743370782</v>
      </c>
      <c r="DG27" s="21">
        <f t="shared" si="23"/>
        <v>-0.58508408019982661</v>
      </c>
      <c r="DH27" s="16">
        <f t="shared" si="14"/>
        <v>-50.809115743370782</v>
      </c>
      <c r="DI27" s="7">
        <f t="shared" si="15"/>
        <v>-762.13673615056177</v>
      </c>
      <c r="DJ27" s="7">
        <f t="shared" si="16"/>
        <v>137.64982370797256</v>
      </c>
      <c r="DK27" s="7">
        <v>117.94179451089227</v>
      </c>
      <c r="DL27" s="7" t="s">
        <v>342</v>
      </c>
      <c r="DM27" s="7"/>
    </row>
    <row r="28" spans="1:117">
      <c r="A28" s="1" t="s">
        <v>161</v>
      </c>
      <c r="B28">
        <v>20433</v>
      </c>
      <c r="C28" t="s">
        <v>31</v>
      </c>
      <c r="D28" s="1">
        <v>26</v>
      </c>
      <c r="E28" s="1" t="s">
        <v>161</v>
      </c>
      <c r="F28" s="1" t="s">
        <v>126</v>
      </c>
      <c r="G28" t="s">
        <v>91</v>
      </c>
      <c r="H28" s="2" t="s">
        <v>31</v>
      </c>
      <c r="I28" s="1" t="s">
        <v>6</v>
      </c>
      <c r="J28" s="1">
        <v>15</v>
      </c>
      <c r="L28" s="1">
        <v>15</v>
      </c>
      <c r="M28" s="1">
        <v>20433</v>
      </c>
      <c r="O28" s="7">
        <v>120.86</v>
      </c>
      <c r="P28" s="7">
        <f t="shared" si="0"/>
        <v>1812.9</v>
      </c>
      <c r="Q28" t="s">
        <v>237</v>
      </c>
      <c r="R28" t="s">
        <v>31</v>
      </c>
      <c r="S28">
        <v>45</v>
      </c>
      <c r="T28">
        <f t="shared" si="1"/>
        <v>675</v>
      </c>
      <c r="U28" s="7">
        <f t="shared" si="2"/>
        <v>19.708029197080293</v>
      </c>
      <c r="V28" t="s">
        <v>240</v>
      </c>
      <c r="W28" s="7">
        <v>92.84</v>
      </c>
      <c r="X28" s="7">
        <f t="shared" si="3"/>
        <v>1392.6000000000001</v>
      </c>
      <c r="Y28" t="s">
        <v>237</v>
      </c>
      <c r="Z28" t="s">
        <v>31</v>
      </c>
      <c r="AA28">
        <v>49.2</v>
      </c>
      <c r="AB28" t="s">
        <v>268</v>
      </c>
      <c r="AC28" s="12">
        <v>86.840707964601776</v>
      </c>
      <c r="AD28" s="7">
        <f t="shared" si="4"/>
        <v>1302.6106194690267</v>
      </c>
      <c r="AE28" t="s">
        <v>237</v>
      </c>
      <c r="AI28" s="7">
        <v>160.79999999999998</v>
      </c>
      <c r="AJ28" s="7">
        <v>2411.9999999999995</v>
      </c>
      <c r="AK28" t="s">
        <v>265</v>
      </c>
      <c r="AL28" t="s">
        <v>266</v>
      </c>
      <c r="AN28" t="s">
        <v>258</v>
      </c>
      <c r="AO28" s="7">
        <v>231.1</v>
      </c>
      <c r="AP28" s="7">
        <f t="shared" si="5"/>
        <v>3466.5</v>
      </c>
      <c r="AQ28" t="s">
        <v>254</v>
      </c>
      <c r="AT28" t="s">
        <v>257</v>
      </c>
      <c r="AW28" s="17"/>
      <c r="AX28" s="11">
        <v>192.04999999999998</v>
      </c>
      <c r="AY28" s="11">
        <f t="shared" si="6"/>
        <v>2880.7499999999995</v>
      </c>
      <c r="AZ28" t="s">
        <v>348</v>
      </c>
      <c r="BA28" t="s">
        <v>349</v>
      </c>
      <c r="BB28" t="s">
        <v>350</v>
      </c>
      <c r="BE28" s="7"/>
      <c r="BF28" s="7">
        <v>201.69491525423729</v>
      </c>
      <c r="BG28" s="7">
        <f t="shared" si="17"/>
        <v>3025.4237288135591</v>
      </c>
      <c r="BH28" t="s">
        <v>237</v>
      </c>
      <c r="BI28" t="s">
        <v>353</v>
      </c>
      <c r="BN28" s="7"/>
      <c r="BO28" s="7">
        <v>189.47457627118644</v>
      </c>
      <c r="BP28" s="7">
        <f t="shared" si="7"/>
        <v>2842.1186440677966</v>
      </c>
      <c r="BQ28" s="1" t="s">
        <v>356</v>
      </c>
      <c r="BR28" s="1" t="s">
        <v>358</v>
      </c>
      <c r="BS28" s="1">
        <v>30</v>
      </c>
      <c r="BT28" s="1"/>
      <c r="BU28" s="1"/>
      <c r="BV28" s="23"/>
      <c r="BW28" s="23">
        <v>174.57627118644069</v>
      </c>
      <c r="BX28" s="23">
        <v>3090</v>
      </c>
      <c r="BY28" s="1" t="s">
        <v>356</v>
      </c>
      <c r="BZ28" s="1" t="s">
        <v>364</v>
      </c>
      <c r="CA28" s="1" t="s">
        <v>375</v>
      </c>
      <c r="CB28" s="23"/>
      <c r="CC28" s="25">
        <v>89.11016949152544</v>
      </c>
      <c r="CD28" s="25">
        <f t="shared" si="8"/>
        <v>1336.6525423728815</v>
      </c>
      <c r="CF28" s="2" t="s">
        <v>365</v>
      </c>
      <c r="CG28" s="2" t="s">
        <v>366</v>
      </c>
      <c r="CH28" s="23"/>
      <c r="CI28" s="23">
        <v>230.50847457627125</v>
      </c>
      <c r="CJ28" s="23">
        <f t="shared" si="9"/>
        <v>3457.627118644069</v>
      </c>
      <c r="CK28" s="1" t="s">
        <v>368</v>
      </c>
      <c r="CL28" s="1"/>
      <c r="CM28" s="1" t="s">
        <v>369</v>
      </c>
      <c r="CN28" s="1"/>
      <c r="CO28" s="1"/>
      <c r="CP28" s="1"/>
      <c r="CQ28" s="1"/>
      <c r="CR28" s="1"/>
      <c r="CS28" s="1"/>
      <c r="CV28" s="19">
        <f t="shared" si="10"/>
        <v>86.840707964601776</v>
      </c>
      <c r="CW28" s="19">
        <f t="shared" si="11"/>
        <v>1302.6106194690267</v>
      </c>
      <c r="CX28" s="20" t="str">
        <f t="shared" si="12"/>
        <v>Cohidrex</v>
      </c>
      <c r="CY28" s="19">
        <v>137.64982370797256</v>
      </c>
      <c r="CZ28" s="19">
        <f t="shared" si="21"/>
        <v>2064.7473556195882</v>
      </c>
      <c r="DA28" s="20"/>
      <c r="DB28" s="20"/>
      <c r="DC28" s="20"/>
      <c r="DD28" s="20"/>
      <c r="DE28" s="20" t="str">
        <f t="shared" si="13"/>
        <v>Cohidrex</v>
      </c>
      <c r="DF28" s="19">
        <f t="shared" si="22"/>
        <v>-50.809115743370782</v>
      </c>
      <c r="DG28" s="21">
        <f t="shared" si="23"/>
        <v>-0.58508408019982661</v>
      </c>
      <c r="DH28" s="16">
        <f t="shared" si="14"/>
        <v>-50.809115743370782</v>
      </c>
      <c r="DI28" s="7">
        <f t="shared" si="15"/>
        <v>-762.13673615056177</v>
      </c>
      <c r="DJ28" s="7">
        <f t="shared" si="16"/>
        <v>137.64982370797256</v>
      </c>
      <c r="DK28" s="7">
        <v>117.94179451089227</v>
      </c>
      <c r="DL28" s="7" t="s">
        <v>342</v>
      </c>
      <c r="DM28" s="7"/>
    </row>
    <row r="29" spans="1:117">
      <c r="A29" s="1" t="s">
        <v>162</v>
      </c>
      <c r="B29">
        <v>21472</v>
      </c>
      <c r="C29" t="s">
        <v>32</v>
      </c>
      <c r="D29" s="1">
        <v>27</v>
      </c>
      <c r="E29" s="1" t="s">
        <v>162</v>
      </c>
      <c r="F29" s="1" t="s">
        <v>126</v>
      </c>
      <c r="G29" t="s">
        <v>92</v>
      </c>
      <c r="H29" s="2" t="s">
        <v>32</v>
      </c>
      <c r="I29" s="1" t="s">
        <v>6</v>
      </c>
      <c r="J29" s="1">
        <v>30</v>
      </c>
      <c r="L29" s="1">
        <v>30</v>
      </c>
      <c r="M29" s="1">
        <v>21472</v>
      </c>
      <c r="O29" s="7">
        <v>172.93535999999997</v>
      </c>
      <c r="P29" s="7">
        <f t="shared" si="0"/>
        <v>5188.0607999999993</v>
      </c>
      <c r="Q29" t="s">
        <v>237</v>
      </c>
      <c r="R29" t="s">
        <v>32</v>
      </c>
      <c r="S29">
        <v>88.06</v>
      </c>
      <c r="T29">
        <f t="shared" si="1"/>
        <v>2641.8</v>
      </c>
      <c r="U29" s="7">
        <f t="shared" si="2"/>
        <v>38.566423357664235</v>
      </c>
      <c r="V29" t="s">
        <v>240</v>
      </c>
      <c r="W29" s="7">
        <v>136.47</v>
      </c>
      <c r="X29" s="7">
        <f t="shared" si="3"/>
        <v>4094.1</v>
      </c>
      <c r="Y29" t="s">
        <v>237</v>
      </c>
      <c r="Z29" t="s">
        <v>32</v>
      </c>
      <c r="AA29">
        <v>87.8</v>
      </c>
      <c r="AB29" t="s">
        <v>268</v>
      </c>
      <c r="AC29" s="12">
        <v>119.60176991150445</v>
      </c>
      <c r="AD29" s="7">
        <f t="shared" si="4"/>
        <v>3588.0530973451332</v>
      </c>
      <c r="AE29" t="s">
        <v>237</v>
      </c>
      <c r="AI29" s="7">
        <v>221.4</v>
      </c>
      <c r="AJ29" s="7">
        <v>6642</v>
      </c>
      <c r="AK29" t="s">
        <v>265</v>
      </c>
      <c r="AL29" t="s">
        <v>266</v>
      </c>
      <c r="AN29" t="s">
        <v>258</v>
      </c>
      <c r="AO29" s="7">
        <v>355.90000000000003</v>
      </c>
      <c r="AP29" s="7">
        <f t="shared" si="5"/>
        <v>10677.000000000002</v>
      </c>
      <c r="AQ29" t="s">
        <v>254</v>
      </c>
      <c r="AT29" t="s">
        <v>263</v>
      </c>
      <c r="AW29" s="17"/>
      <c r="AX29" s="11">
        <v>0</v>
      </c>
      <c r="AY29" s="11">
        <f t="shared" si="6"/>
        <v>0</v>
      </c>
      <c r="AZ29" t="s">
        <v>348</v>
      </c>
      <c r="BA29" t="s">
        <v>349</v>
      </c>
      <c r="BB29" t="s">
        <v>350</v>
      </c>
      <c r="BE29" s="7"/>
      <c r="BF29" s="7">
        <v>266.94915254237287</v>
      </c>
      <c r="BG29" s="7">
        <f t="shared" si="17"/>
        <v>8008.4745762711864</v>
      </c>
      <c r="BH29" t="s">
        <v>237</v>
      </c>
      <c r="BI29" t="s">
        <v>353</v>
      </c>
      <c r="BN29" s="7"/>
      <c r="BO29" s="7">
        <v>291.84745762711867</v>
      </c>
      <c r="BP29" s="7">
        <f t="shared" si="7"/>
        <v>8755.423728813561</v>
      </c>
      <c r="BQ29" s="1" t="s">
        <v>356</v>
      </c>
      <c r="BR29" s="1" t="s">
        <v>358</v>
      </c>
      <c r="BS29" s="1">
        <v>210</v>
      </c>
      <c r="BT29" s="1"/>
      <c r="BU29" s="1"/>
      <c r="BV29" s="23"/>
      <c r="BW29" s="23">
        <v>268.8983050847458</v>
      </c>
      <c r="BX29" s="23">
        <v>9519</v>
      </c>
      <c r="BY29" s="1" t="s">
        <v>356</v>
      </c>
      <c r="BZ29" s="1" t="s">
        <v>364</v>
      </c>
      <c r="CA29" s="1" t="s">
        <v>375</v>
      </c>
      <c r="CB29" s="23"/>
      <c r="CC29" s="25">
        <v>127.6864406779661</v>
      </c>
      <c r="CD29" s="25">
        <f t="shared" si="8"/>
        <v>3830.593220338983</v>
      </c>
      <c r="CF29" s="2" t="s">
        <v>365</v>
      </c>
      <c r="CG29" s="2" t="s">
        <v>366</v>
      </c>
      <c r="CH29" s="23"/>
      <c r="CI29" s="23">
        <v>343.36772291820199</v>
      </c>
      <c r="CJ29" s="23">
        <f t="shared" si="9"/>
        <v>10301.031687546059</v>
      </c>
      <c r="CK29" s="1" t="s">
        <v>368</v>
      </c>
      <c r="CL29" s="1"/>
      <c r="CM29" s="1" t="s">
        <v>369</v>
      </c>
      <c r="CN29" s="1"/>
      <c r="CO29" s="1"/>
      <c r="CP29" s="1"/>
      <c r="CQ29" s="1"/>
      <c r="CR29" s="1"/>
      <c r="CS29" s="1"/>
      <c r="CV29" s="19">
        <f t="shared" si="10"/>
        <v>119.60176991150445</v>
      </c>
      <c r="CW29" s="19">
        <f t="shared" si="11"/>
        <v>3588.0530973451332</v>
      </c>
      <c r="CX29" s="20" t="str">
        <f t="shared" si="12"/>
        <v>Cohidrex</v>
      </c>
      <c r="CY29" s="19">
        <v>220.36883912189026</v>
      </c>
      <c r="CZ29" s="19">
        <f t="shared" si="21"/>
        <v>6611.0651736567079</v>
      </c>
      <c r="DA29" s="20"/>
      <c r="DB29" s="20"/>
      <c r="DC29" s="20"/>
      <c r="DD29" s="20"/>
      <c r="DE29" s="20" t="str">
        <f t="shared" si="13"/>
        <v>Cohidrex</v>
      </c>
      <c r="DF29" s="19">
        <f t="shared" si="22"/>
        <v>-100.76706921038581</v>
      </c>
      <c r="DG29" s="21">
        <f t="shared" si="23"/>
        <v>-0.84252155536615569</v>
      </c>
      <c r="DH29" s="16">
        <f t="shared" si="14"/>
        <v>-100.76706921038581</v>
      </c>
      <c r="DI29" s="7">
        <f t="shared" si="15"/>
        <v>-3023.0120763115742</v>
      </c>
      <c r="DJ29" s="7">
        <f t="shared" si="16"/>
        <v>220.36883912189026</v>
      </c>
      <c r="DK29" s="7">
        <v>181.80241576422603</v>
      </c>
      <c r="DL29" s="7" t="s">
        <v>342</v>
      </c>
      <c r="DM29" s="7"/>
    </row>
    <row r="30" spans="1:117">
      <c r="A30" s="1" t="s">
        <v>163</v>
      </c>
      <c r="B30">
        <v>21473</v>
      </c>
      <c r="C30" t="s">
        <v>33</v>
      </c>
      <c r="D30" s="1">
        <v>28</v>
      </c>
      <c r="E30" s="1" t="s">
        <v>163</v>
      </c>
      <c r="F30" s="1" t="s">
        <v>126</v>
      </c>
      <c r="G30" t="s">
        <v>93</v>
      </c>
      <c r="H30" s="2" t="s">
        <v>33</v>
      </c>
      <c r="I30" s="1" t="s">
        <v>6</v>
      </c>
      <c r="J30" s="1">
        <v>30</v>
      </c>
      <c r="L30" s="1">
        <v>30</v>
      </c>
      <c r="M30" s="1">
        <v>21473</v>
      </c>
      <c r="O30" s="7">
        <v>136.875168</v>
      </c>
      <c r="P30" s="7">
        <f t="shared" si="0"/>
        <v>4106.25504</v>
      </c>
      <c r="Q30" t="s">
        <v>237</v>
      </c>
      <c r="R30" t="s">
        <v>33</v>
      </c>
      <c r="S30">
        <v>67.52</v>
      </c>
      <c r="T30">
        <f t="shared" si="1"/>
        <v>2025.6</v>
      </c>
      <c r="U30" s="7">
        <f t="shared" si="2"/>
        <v>29.570802919708026</v>
      </c>
      <c r="V30" t="s">
        <v>240</v>
      </c>
      <c r="W30" s="7">
        <v>126.53</v>
      </c>
      <c r="X30" s="7">
        <f t="shared" si="3"/>
        <v>3795.9</v>
      </c>
      <c r="Y30" t="s">
        <v>237</v>
      </c>
      <c r="Z30" t="s">
        <v>33</v>
      </c>
      <c r="AA30">
        <v>75.180000000000007</v>
      </c>
      <c r="AB30" t="s">
        <v>268</v>
      </c>
      <c r="AC30" s="12"/>
      <c r="AD30" s="7">
        <f t="shared" si="4"/>
        <v>0</v>
      </c>
      <c r="AE30" t="s">
        <v>237</v>
      </c>
      <c r="AJ30" s="7">
        <v>0</v>
      </c>
      <c r="AO30" s="7">
        <v>551.70000000000005</v>
      </c>
      <c r="AP30" s="7">
        <f t="shared" si="5"/>
        <v>16551</v>
      </c>
      <c r="AQ30" t="s">
        <v>253</v>
      </c>
      <c r="AT30" t="s">
        <v>260</v>
      </c>
      <c r="AW30" s="17"/>
      <c r="AX30" s="11">
        <v>0</v>
      </c>
      <c r="AY30" s="11">
        <f t="shared" si="6"/>
        <v>0</v>
      </c>
      <c r="AZ30" t="s">
        <v>348</v>
      </c>
      <c r="BA30" t="s">
        <v>349</v>
      </c>
      <c r="BB30" t="s">
        <v>350</v>
      </c>
      <c r="BE30" s="7"/>
      <c r="BF30" s="7">
        <v>0</v>
      </c>
      <c r="BG30" s="7">
        <f t="shared" si="17"/>
        <v>0</v>
      </c>
      <c r="BH30" t="s">
        <v>237</v>
      </c>
      <c r="BI30" t="s">
        <v>353</v>
      </c>
      <c r="BN30" s="7"/>
      <c r="BO30" s="7">
        <v>473.64406779661016</v>
      </c>
      <c r="BP30" s="7">
        <f t="shared" si="7"/>
        <v>14209.322033898305</v>
      </c>
      <c r="BQ30" s="1" t="s">
        <v>356</v>
      </c>
      <c r="BR30" s="1" t="s">
        <v>357</v>
      </c>
      <c r="BS30" s="1">
        <v>120</v>
      </c>
      <c r="BT30" s="1"/>
      <c r="BU30" s="1"/>
      <c r="BV30" s="23"/>
      <c r="BW30" s="23">
        <v>0</v>
      </c>
      <c r="BX30" s="23"/>
      <c r="BY30" s="1"/>
      <c r="BZ30" s="1"/>
      <c r="CA30" s="1"/>
      <c r="CB30" s="23"/>
      <c r="CC30" s="25">
        <v>101.63559322033899</v>
      </c>
      <c r="CD30" s="25">
        <f t="shared" si="8"/>
        <v>3049.0677966101698</v>
      </c>
      <c r="CF30" s="2" t="s">
        <v>365</v>
      </c>
      <c r="CG30" s="2" t="s">
        <v>366</v>
      </c>
      <c r="CH30" s="23"/>
      <c r="CI30" s="23">
        <v>0</v>
      </c>
      <c r="CJ30" s="23">
        <f t="shared" si="9"/>
        <v>0</v>
      </c>
      <c r="CK30" s="1" t="s">
        <v>368</v>
      </c>
      <c r="CL30" s="1"/>
      <c r="CM30" s="1" t="s">
        <v>369</v>
      </c>
      <c r="CN30" s="1"/>
      <c r="CO30" s="1"/>
      <c r="CP30" s="1"/>
      <c r="CQ30" s="1"/>
      <c r="CR30" s="1"/>
      <c r="CS30" s="1"/>
      <c r="CV30" s="19">
        <f t="shared" si="10"/>
        <v>126.53</v>
      </c>
      <c r="CW30" s="19">
        <f t="shared" si="11"/>
        <v>3795.9</v>
      </c>
      <c r="CX30" s="20" t="str">
        <f t="shared" si="12"/>
        <v>BYG</v>
      </c>
      <c r="CY30" s="19">
        <v>173.46532508096962</v>
      </c>
      <c r="CZ30" s="19">
        <f t="shared" si="21"/>
        <v>5203.9597524290884</v>
      </c>
      <c r="DA30" s="20"/>
      <c r="DB30" s="20"/>
      <c r="DC30" s="20"/>
      <c r="DD30" s="20"/>
      <c r="DE30" s="20" t="str">
        <f t="shared" si="13"/>
        <v>BYG</v>
      </c>
      <c r="DF30" s="19">
        <f t="shared" si="22"/>
        <v>-46.935325080969619</v>
      </c>
      <c r="DG30" s="21">
        <f t="shared" si="23"/>
        <v>-0.37094226729605329</v>
      </c>
      <c r="DH30" s="16">
        <f t="shared" si="14"/>
        <v>-46.935325080969619</v>
      </c>
      <c r="DI30" s="7">
        <f t="shared" si="15"/>
        <v>-1408.0597524290886</v>
      </c>
      <c r="DJ30" s="7">
        <f t="shared" si="16"/>
        <v>173.46532508096962</v>
      </c>
      <c r="DK30" s="7">
        <v>143.89452216126159</v>
      </c>
      <c r="DL30" s="7" t="s">
        <v>342</v>
      </c>
      <c r="DM30" s="7"/>
    </row>
    <row r="31" spans="1:117">
      <c r="A31" s="1" t="s">
        <v>164</v>
      </c>
      <c r="B31">
        <v>21848</v>
      </c>
      <c r="C31" t="s">
        <v>34</v>
      </c>
      <c r="D31" s="1">
        <v>29</v>
      </c>
      <c r="E31" s="1" t="s">
        <v>164</v>
      </c>
      <c r="F31" s="1" t="s">
        <v>126</v>
      </c>
      <c r="G31" t="s">
        <v>94</v>
      </c>
      <c r="H31" s="2" t="s">
        <v>34</v>
      </c>
      <c r="I31" s="1" t="s">
        <v>6</v>
      </c>
      <c r="J31" s="1">
        <v>30</v>
      </c>
      <c r="L31" s="1">
        <v>30</v>
      </c>
      <c r="M31" s="1">
        <v>21848</v>
      </c>
      <c r="O31" s="7">
        <v>311.67648000000003</v>
      </c>
      <c r="P31" s="7">
        <f t="shared" si="0"/>
        <v>9350.2944000000007</v>
      </c>
      <c r="Q31" t="s">
        <v>237</v>
      </c>
      <c r="R31" t="s">
        <v>34</v>
      </c>
      <c r="S31">
        <v>155.69</v>
      </c>
      <c r="T31">
        <f t="shared" si="1"/>
        <v>4670.7</v>
      </c>
      <c r="U31" s="7">
        <f t="shared" si="2"/>
        <v>68.18540145985402</v>
      </c>
      <c r="V31" t="s">
        <v>240</v>
      </c>
      <c r="W31" s="7">
        <v>269.48</v>
      </c>
      <c r="X31" s="7">
        <f t="shared" si="3"/>
        <v>8084.4000000000005</v>
      </c>
      <c r="Y31" t="s">
        <v>237</v>
      </c>
      <c r="Z31" t="s">
        <v>34</v>
      </c>
      <c r="AA31">
        <v>160.16999999999999</v>
      </c>
      <c r="AB31" t="s">
        <v>268</v>
      </c>
      <c r="AC31" s="12">
        <v>216.60176991150445</v>
      </c>
      <c r="AD31" s="7">
        <f t="shared" si="4"/>
        <v>6498.0530973451332</v>
      </c>
      <c r="AE31" t="s">
        <v>237</v>
      </c>
      <c r="AI31" s="7">
        <v>401</v>
      </c>
      <c r="AJ31" s="7">
        <v>12030</v>
      </c>
      <c r="AK31" t="s">
        <v>265</v>
      </c>
      <c r="AL31" t="s">
        <v>266</v>
      </c>
      <c r="AN31" t="s">
        <v>258</v>
      </c>
      <c r="AO31" s="7">
        <v>671</v>
      </c>
      <c r="AP31" s="7">
        <f t="shared" si="5"/>
        <v>20130</v>
      </c>
      <c r="AQ31" t="s">
        <v>254</v>
      </c>
      <c r="AT31" t="s">
        <v>263</v>
      </c>
      <c r="AW31" s="17"/>
      <c r="AX31" s="11">
        <v>0</v>
      </c>
      <c r="AY31" s="11">
        <f t="shared" si="6"/>
        <v>0</v>
      </c>
      <c r="AZ31" t="s">
        <v>348</v>
      </c>
      <c r="BA31" t="s">
        <v>349</v>
      </c>
      <c r="BB31" t="s">
        <v>350</v>
      </c>
      <c r="BE31" s="7"/>
      <c r="BF31" s="7">
        <v>453.38983050847457</v>
      </c>
      <c r="BG31" s="7">
        <f t="shared" si="17"/>
        <v>13601.694915254237</v>
      </c>
      <c r="BH31" t="s">
        <v>237</v>
      </c>
      <c r="BI31" t="s">
        <v>353</v>
      </c>
      <c r="BN31" s="7"/>
      <c r="BO31" s="7">
        <v>550.32203389830511</v>
      </c>
      <c r="BP31" s="7">
        <f t="shared" si="7"/>
        <v>16509.661016949154</v>
      </c>
      <c r="BQ31" s="1" t="s">
        <v>356</v>
      </c>
      <c r="BR31" s="1" t="s">
        <v>358</v>
      </c>
      <c r="BS31" s="1">
        <v>30</v>
      </c>
      <c r="BT31" s="1"/>
      <c r="BU31" s="1"/>
      <c r="BV31" s="23"/>
      <c r="BW31" s="23">
        <v>507.11864406779659</v>
      </c>
      <c r="BX31" s="23">
        <v>17952</v>
      </c>
      <c r="BY31" s="1" t="s">
        <v>356</v>
      </c>
      <c r="BZ31" s="1" t="s">
        <v>363</v>
      </c>
      <c r="CA31" s="1" t="s">
        <v>375</v>
      </c>
      <c r="CB31" s="23"/>
      <c r="CC31" s="25">
        <v>272.09322033898309</v>
      </c>
      <c r="CD31" s="25">
        <f t="shared" si="8"/>
        <v>8162.7966101694929</v>
      </c>
      <c r="CF31" s="2" t="s">
        <v>365</v>
      </c>
      <c r="CG31" s="2" t="s">
        <v>366</v>
      </c>
      <c r="CH31" s="23"/>
      <c r="CI31" s="23">
        <v>594.9668386145911</v>
      </c>
      <c r="CJ31" s="23">
        <f t="shared" si="9"/>
        <v>17849.005158437732</v>
      </c>
      <c r="CK31" s="1" t="s">
        <v>368</v>
      </c>
      <c r="CL31" s="1"/>
      <c r="CM31" s="1" t="s">
        <v>369</v>
      </c>
      <c r="CN31" s="1"/>
      <c r="CO31" s="1"/>
      <c r="CP31" s="1"/>
      <c r="CQ31" s="1"/>
      <c r="CR31" s="1"/>
      <c r="CS31" s="1"/>
      <c r="CV31" s="19">
        <f t="shared" si="10"/>
        <v>216.60176991150445</v>
      </c>
      <c r="CW31" s="19">
        <f t="shared" si="11"/>
        <v>6498.0530973451332</v>
      </c>
      <c r="CX31" s="20" t="str">
        <f t="shared" si="12"/>
        <v>Cohidrex</v>
      </c>
      <c r="CY31" s="19">
        <v>395.83742800166311</v>
      </c>
      <c r="CZ31" s="19">
        <f t="shared" si="21"/>
        <v>11875.122840049893</v>
      </c>
      <c r="DA31" s="20"/>
      <c r="DB31" s="20"/>
      <c r="DC31" s="20"/>
      <c r="DD31" s="20"/>
      <c r="DE31" s="20" t="str">
        <f t="shared" si="13"/>
        <v>Cohidrex</v>
      </c>
      <c r="DF31" s="19">
        <f t="shared" si="22"/>
        <v>-179.23565809015867</v>
      </c>
      <c r="DG31" s="21">
        <f t="shared" si="23"/>
        <v>-0.82748935137228008</v>
      </c>
      <c r="DH31" s="16">
        <f t="shared" si="14"/>
        <v>-179.23565809015867</v>
      </c>
      <c r="DI31" s="7">
        <f t="shared" si="15"/>
        <v>-5377.0697427047598</v>
      </c>
      <c r="DJ31" s="7">
        <f t="shared" si="16"/>
        <v>395.83742800166311</v>
      </c>
      <c r="DK31" s="7">
        <v>327.65202654180911</v>
      </c>
      <c r="DL31" s="7" t="s">
        <v>342</v>
      </c>
      <c r="DM31" s="7"/>
    </row>
    <row r="32" spans="1:117">
      <c r="A32" s="1" t="s">
        <v>165</v>
      </c>
      <c r="B32">
        <v>21849</v>
      </c>
      <c r="C32" t="s">
        <v>35</v>
      </c>
      <c r="D32" s="1">
        <v>30</v>
      </c>
      <c r="E32" s="1" t="s">
        <v>165</v>
      </c>
      <c r="F32" s="1" t="s">
        <v>126</v>
      </c>
      <c r="G32" t="s">
        <v>81</v>
      </c>
      <c r="H32" s="2" t="s">
        <v>35</v>
      </c>
      <c r="I32" s="1" t="s">
        <v>6</v>
      </c>
      <c r="J32" s="1">
        <v>300</v>
      </c>
      <c r="K32" s="1">
        <v>500</v>
      </c>
      <c r="L32" s="1">
        <v>800</v>
      </c>
      <c r="M32" s="1">
        <v>21849</v>
      </c>
      <c r="O32" s="7">
        <f>1.14+U32</f>
        <v>1.5035036496350365</v>
      </c>
      <c r="P32" s="7">
        <f t="shared" si="0"/>
        <v>1202.8029197080291</v>
      </c>
      <c r="Q32" t="s">
        <v>237</v>
      </c>
      <c r="R32" t="s">
        <v>277</v>
      </c>
      <c r="S32">
        <v>0.83</v>
      </c>
      <c r="T32">
        <f t="shared" si="1"/>
        <v>664</v>
      </c>
      <c r="U32" s="7">
        <f t="shared" si="2"/>
        <v>0.36350364963503651</v>
      </c>
      <c r="V32" t="s">
        <v>240</v>
      </c>
      <c r="W32" s="7">
        <f>1+U32</f>
        <v>1.3635036496350366</v>
      </c>
      <c r="X32" s="7">
        <f t="shared" si="3"/>
        <v>1090.8029197080293</v>
      </c>
      <c r="Y32" t="s">
        <v>237</v>
      </c>
      <c r="Z32" t="s">
        <v>324</v>
      </c>
      <c r="AA32">
        <v>0.83</v>
      </c>
      <c r="AB32" t="s">
        <v>268</v>
      </c>
      <c r="AC32" s="12">
        <f>0.938053097345133+U32</f>
        <v>1.3015567469801694</v>
      </c>
      <c r="AD32" s="7">
        <f t="shared" si="4"/>
        <v>1041.2453975841356</v>
      </c>
      <c r="AE32" t="s">
        <v>237</v>
      </c>
      <c r="AI32" s="7">
        <v>4</v>
      </c>
      <c r="AJ32" s="7">
        <v>3200</v>
      </c>
      <c r="AK32" t="s">
        <v>265</v>
      </c>
      <c r="AL32" t="s">
        <v>266</v>
      </c>
      <c r="AN32" t="s">
        <v>263</v>
      </c>
      <c r="AO32" s="7">
        <v>26</v>
      </c>
      <c r="AP32" s="7">
        <f t="shared" si="5"/>
        <v>20800</v>
      </c>
      <c r="AQ32" t="s">
        <v>253</v>
      </c>
      <c r="AT32" t="s">
        <v>260</v>
      </c>
      <c r="AW32" s="17"/>
      <c r="AX32" s="11">
        <v>1.0924999999999998</v>
      </c>
      <c r="AY32" s="11">
        <f t="shared" si="6"/>
        <v>873.99999999999989</v>
      </c>
      <c r="AZ32" t="s">
        <v>348</v>
      </c>
      <c r="BA32" t="s">
        <v>349</v>
      </c>
      <c r="BB32" t="s">
        <v>350</v>
      </c>
      <c r="BE32" s="7"/>
      <c r="BF32" s="7">
        <v>4.2372881355932206</v>
      </c>
      <c r="BG32" s="7">
        <f t="shared" si="17"/>
        <v>3389.8305084745766</v>
      </c>
      <c r="BH32" t="s">
        <v>237</v>
      </c>
      <c r="BI32" t="s">
        <v>353</v>
      </c>
      <c r="BN32" s="7"/>
      <c r="BO32" s="7">
        <v>23.194915254237291</v>
      </c>
      <c r="BP32" s="7">
        <f t="shared" si="7"/>
        <v>18555.932203389832</v>
      </c>
      <c r="BQ32" s="1" t="s">
        <v>356</v>
      </c>
      <c r="BR32" s="1" t="s">
        <v>357</v>
      </c>
      <c r="BS32" s="1">
        <v>90</v>
      </c>
      <c r="BT32" s="1"/>
      <c r="BU32" s="1"/>
      <c r="BV32" s="23"/>
      <c r="BW32" s="23">
        <v>0</v>
      </c>
      <c r="BX32" s="23"/>
      <c r="BY32" s="1"/>
      <c r="BZ32" s="1"/>
      <c r="CA32" s="1"/>
      <c r="CB32" s="23"/>
      <c r="CC32" s="25">
        <v>0</v>
      </c>
      <c r="CD32" s="25">
        <f t="shared" si="8"/>
        <v>0</v>
      </c>
      <c r="CF32" s="2" t="s">
        <v>365</v>
      </c>
      <c r="CG32" s="2" t="s">
        <v>366</v>
      </c>
      <c r="CH32" s="23"/>
      <c r="CI32" s="23">
        <v>3.9204126750184241</v>
      </c>
      <c r="CJ32" s="23">
        <f t="shared" si="9"/>
        <v>3136.3301400147393</v>
      </c>
      <c r="CK32" s="1" t="s">
        <v>368</v>
      </c>
      <c r="CL32" s="1"/>
      <c r="CM32" s="1" t="s">
        <v>369</v>
      </c>
      <c r="CN32" s="1"/>
      <c r="CO32" s="1"/>
      <c r="CP32" s="1"/>
      <c r="CQ32" s="1"/>
      <c r="CR32" s="1"/>
      <c r="CS32" s="1"/>
      <c r="CV32" s="19">
        <f t="shared" si="10"/>
        <v>1.3015567469801694</v>
      </c>
      <c r="CW32" s="19">
        <f t="shared" si="11"/>
        <v>1041.2453975841356</v>
      </c>
      <c r="CX32" s="20" t="str">
        <f t="shared" si="12"/>
        <v>Cohidrex</v>
      </c>
      <c r="CY32" s="19">
        <v>5.1705494826576794</v>
      </c>
      <c r="CZ32" s="19">
        <f t="shared" si="21"/>
        <v>4136.4395861261437</v>
      </c>
      <c r="DA32" s="20"/>
      <c r="DB32" s="20"/>
      <c r="DC32" s="20"/>
      <c r="DD32" s="20"/>
      <c r="DE32" s="20" t="str">
        <f t="shared" si="13"/>
        <v>Cohidrex</v>
      </c>
      <c r="DF32" s="19">
        <f t="shared" si="22"/>
        <v>-3.86899273567751</v>
      </c>
      <c r="DG32" s="21">
        <f t="shared" si="23"/>
        <v>-2.9725885902817715</v>
      </c>
      <c r="DH32" s="16">
        <f t="shared" si="14"/>
        <v>-3.86899273567751</v>
      </c>
      <c r="DI32" s="7">
        <f t="shared" si="15"/>
        <v>-3095.1941885420079</v>
      </c>
      <c r="DJ32" s="7">
        <f t="shared" si="16"/>
        <v>5.1705494826576794</v>
      </c>
      <c r="DK32" s="7">
        <v>4.8070458330226433</v>
      </c>
      <c r="DL32" s="7" t="s">
        <v>342</v>
      </c>
      <c r="DM32" s="7"/>
    </row>
    <row r="33" spans="1:117">
      <c r="A33" s="1" t="s">
        <v>166</v>
      </c>
      <c r="B33">
        <v>2093</v>
      </c>
      <c r="C33" t="s">
        <v>13</v>
      </c>
      <c r="D33" s="1">
        <v>31</v>
      </c>
      <c r="E33" s="1" t="s">
        <v>166</v>
      </c>
      <c r="F33" s="1" t="s">
        <v>126</v>
      </c>
      <c r="G33" t="s">
        <v>87</v>
      </c>
      <c r="H33" s="2" t="s">
        <v>13</v>
      </c>
      <c r="I33" s="1" t="s">
        <v>6</v>
      </c>
      <c r="J33" s="1">
        <v>300</v>
      </c>
      <c r="K33" s="1">
        <v>300</v>
      </c>
      <c r="L33" s="1">
        <v>600</v>
      </c>
      <c r="M33" s="1">
        <v>2093</v>
      </c>
      <c r="O33" s="7">
        <f>1.14+U33</f>
        <v>1.2494890510948904</v>
      </c>
      <c r="P33" s="7">
        <f t="shared" si="0"/>
        <v>749.6934306569342</v>
      </c>
      <c r="Q33" t="s">
        <v>237</v>
      </c>
      <c r="R33" t="s">
        <v>273</v>
      </c>
      <c r="S33">
        <v>0.25</v>
      </c>
      <c r="T33">
        <f t="shared" si="1"/>
        <v>150</v>
      </c>
      <c r="U33" s="7">
        <f t="shared" si="2"/>
        <v>0.10948905109489052</v>
      </c>
      <c r="V33" t="s">
        <v>240</v>
      </c>
      <c r="W33" s="7">
        <f>1+U33</f>
        <v>1.1094890510948905</v>
      </c>
      <c r="X33" s="7">
        <f t="shared" si="3"/>
        <v>665.69343065693431</v>
      </c>
      <c r="Y33" t="s">
        <v>237</v>
      </c>
      <c r="Z33" t="s">
        <v>320</v>
      </c>
      <c r="AA33">
        <v>0.25</v>
      </c>
      <c r="AB33" t="s">
        <v>268</v>
      </c>
      <c r="AC33" s="12">
        <f>0.938053097345133+U33</f>
        <v>1.0475421484400236</v>
      </c>
      <c r="AD33" s="7">
        <f t="shared" si="4"/>
        <v>628.52528906401415</v>
      </c>
      <c r="AE33" t="s">
        <v>237</v>
      </c>
      <c r="AI33" s="7">
        <v>2.1</v>
      </c>
      <c r="AJ33" s="7">
        <v>1260</v>
      </c>
      <c r="AK33" t="s">
        <v>265</v>
      </c>
      <c r="AL33" t="s">
        <v>266</v>
      </c>
      <c r="AN33" t="s">
        <v>263</v>
      </c>
      <c r="AO33" s="7">
        <v>2.6</v>
      </c>
      <c r="AP33" s="7">
        <f t="shared" si="5"/>
        <v>1560</v>
      </c>
      <c r="AQ33" t="s">
        <v>254</v>
      </c>
      <c r="AT33" t="s">
        <v>257</v>
      </c>
      <c r="AW33" s="17"/>
      <c r="AX33" s="11">
        <v>1.0924999999999998</v>
      </c>
      <c r="AY33" s="11">
        <f t="shared" si="6"/>
        <v>655.49999999999989</v>
      </c>
      <c r="AZ33" t="s">
        <v>348</v>
      </c>
      <c r="BA33" t="s">
        <v>349</v>
      </c>
      <c r="BB33" t="s">
        <v>350</v>
      </c>
      <c r="BE33" s="7"/>
      <c r="BF33" s="7">
        <v>2.5423728813559325</v>
      </c>
      <c r="BG33" s="7">
        <f t="shared" si="17"/>
        <v>1525.4237288135596</v>
      </c>
      <c r="BH33" t="s">
        <v>237</v>
      </c>
      <c r="BI33" t="s">
        <v>353</v>
      </c>
      <c r="BN33" s="7"/>
      <c r="BO33" s="7">
        <v>2.1525423728813555</v>
      </c>
      <c r="BP33" s="7">
        <f t="shared" si="7"/>
        <v>1291.5254237288134</v>
      </c>
      <c r="BQ33" s="1" t="s">
        <v>356</v>
      </c>
      <c r="BR33" s="1" t="s">
        <v>358</v>
      </c>
      <c r="BS33" s="1">
        <v>120</v>
      </c>
      <c r="BT33" s="1"/>
      <c r="BU33" s="1"/>
      <c r="BV33" s="23"/>
      <c r="BW33" s="23">
        <v>1.7796610169491527</v>
      </c>
      <c r="BX33" s="23">
        <v>1260</v>
      </c>
      <c r="BY33" s="1" t="s">
        <v>356</v>
      </c>
      <c r="BZ33" s="1" t="s">
        <v>356</v>
      </c>
      <c r="CA33" s="1" t="s">
        <v>375</v>
      </c>
      <c r="CB33" s="23"/>
      <c r="CC33" s="25">
        <v>0</v>
      </c>
      <c r="CD33" s="25">
        <f t="shared" si="8"/>
        <v>0</v>
      </c>
      <c r="CF33" s="2" t="s">
        <v>365</v>
      </c>
      <c r="CG33" s="2" t="s">
        <v>366</v>
      </c>
      <c r="CH33" s="23"/>
      <c r="CI33" s="23">
        <v>1.6580692704495212</v>
      </c>
      <c r="CJ33" s="23">
        <f t="shared" si="9"/>
        <v>994.84156226971277</v>
      </c>
      <c r="CK33" s="1" t="s">
        <v>368</v>
      </c>
      <c r="CL33" s="1"/>
      <c r="CM33" s="1" t="s">
        <v>369</v>
      </c>
      <c r="CN33" s="1"/>
      <c r="CO33" s="1"/>
      <c r="CP33" s="1"/>
      <c r="CQ33" s="1"/>
      <c r="CR33" s="1"/>
      <c r="CS33" s="1"/>
      <c r="CV33" s="19">
        <f t="shared" si="10"/>
        <v>1.0475421484400236</v>
      </c>
      <c r="CW33" s="19">
        <f t="shared" si="11"/>
        <v>628.52528906401415</v>
      </c>
      <c r="CX33" s="20" t="str">
        <f t="shared" si="12"/>
        <v>Cohidrex</v>
      </c>
      <c r="CY33" s="19">
        <v>1.3288258007942062</v>
      </c>
      <c r="CZ33" s="19">
        <f t="shared" si="21"/>
        <v>797.29548047652372</v>
      </c>
      <c r="DA33" s="20"/>
      <c r="DB33" s="20"/>
      <c r="DC33" s="20"/>
      <c r="DD33" s="20"/>
      <c r="DE33" s="20" t="str">
        <f t="shared" si="13"/>
        <v>Cohidrex</v>
      </c>
      <c r="DF33" s="19">
        <f t="shared" si="22"/>
        <v>-0.28128365235418262</v>
      </c>
      <c r="DG33" s="21">
        <f t="shared" si="23"/>
        <v>-0.26851774200500089</v>
      </c>
      <c r="DH33" s="16">
        <f t="shared" si="14"/>
        <v>-0.28128365235418262</v>
      </c>
      <c r="DI33" s="7">
        <f t="shared" si="15"/>
        <v>-168.77019141250958</v>
      </c>
      <c r="DJ33" s="7">
        <f t="shared" si="16"/>
        <v>1.3288258007942062</v>
      </c>
      <c r="DK33" s="7">
        <v>1.2193367496993157</v>
      </c>
      <c r="DL33" s="7" t="s">
        <v>342</v>
      </c>
      <c r="DM33" s="7"/>
    </row>
    <row r="34" spans="1:117">
      <c r="A34" s="1" t="s">
        <v>167</v>
      </c>
      <c r="B34">
        <v>21471</v>
      </c>
      <c r="C34" t="s">
        <v>36</v>
      </c>
      <c r="D34" s="1">
        <v>32</v>
      </c>
      <c r="E34" s="1" t="s">
        <v>167</v>
      </c>
      <c r="F34" s="1" t="s">
        <v>126</v>
      </c>
      <c r="G34" t="s">
        <v>81</v>
      </c>
      <c r="H34" s="2" t="s">
        <v>36</v>
      </c>
      <c r="I34" s="1" t="s">
        <v>6</v>
      </c>
      <c r="J34" s="1">
        <v>700</v>
      </c>
      <c r="L34" s="1">
        <v>700</v>
      </c>
      <c r="M34" s="1">
        <v>21471</v>
      </c>
      <c r="O34" s="7">
        <f>1.14+U34</f>
        <v>1.2932846715328465</v>
      </c>
      <c r="P34" s="7">
        <f t="shared" si="0"/>
        <v>905.29927007299261</v>
      </c>
      <c r="Q34" t="s">
        <v>237</v>
      </c>
      <c r="R34" t="s">
        <v>278</v>
      </c>
      <c r="S34">
        <v>0.35</v>
      </c>
      <c r="T34">
        <f t="shared" si="1"/>
        <v>244.99999999999997</v>
      </c>
      <c r="U34" s="7">
        <f t="shared" si="2"/>
        <v>0.15328467153284672</v>
      </c>
      <c r="V34" t="s">
        <v>240</v>
      </c>
      <c r="W34" s="7">
        <f>1+U34</f>
        <v>1.1532846715328466</v>
      </c>
      <c r="X34" s="7">
        <f t="shared" si="3"/>
        <v>807.29927007299261</v>
      </c>
      <c r="Y34" t="s">
        <v>237</v>
      </c>
      <c r="Z34" t="s">
        <v>325</v>
      </c>
      <c r="AA34">
        <v>0.33</v>
      </c>
      <c r="AB34" t="s">
        <v>268</v>
      </c>
      <c r="AC34" s="12">
        <f>0.938053097345133+U34</f>
        <v>1.0913377688779797</v>
      </c>
      <c r="AD34" s="7">
        <f t="shared" si="4"/>
        <v>763.93643821458579</v>
      </c>
      <c r="AE34" t="s">
        <v>237</v>
      </c>
      <c r="AI34" s="7">
        <v>1.7000000000000002</v>
      </c>
      <c r="AJ34" s="7">
        <v>1190.0000000000002</v>
      </c>
      <c r="AK34" t="s">
        <v>265</v>
      </c>
      <c r="AL34" t="s">
        <v>266</v>
      </c>
      <c r="AN34" t="s">
        <v>263</v>
      </c>
      <c r="AO34" s="7">
        <v>1.7000000000000002</v>
      </c>
      <c r="AP34" s="7">
        <f t="shared" si="5"/>
        <v>1190.0000000000002</v>
      </c>
      <c r="AQ34" t="s">
        <v>254</v>
      </c>
      <c r="AT34" t="s">
        <v>258</v>
      </c>
      <c r="AW34" s="17"/>
      <c r="AX34" s="11">
        <v>1.3684999999999998</v>
      </c>
      <c r="AY34" s="11">
        <f t="shared" si="6"/>
        <v>957.94999999999993</v>
      </c>
      <c r="AZ34" t="s">
        <v>348</v>
      </c>
      <c r="BA34" t="s">
        <v>349</v>
      </c>
      <c r="BB34" t="s">
        <v>350</v>
      </c>
      <c r="BE34" s="7"/>
      <c r="BF34" s="7">
        <v>2.5423728813559325</v>
      </c>
      <c r="BG34" s="7">
        <f t="shared" si="17"/>
        <v>1779.6610169491528</v>
      </c>
      <c r="BH34" t="s">
        <v>237</v>
      </c>
      <c r="BI34" t="s">
        <v>353</v>
      </c>
      <c r="BN34" s="7"/>
      <c r="BO34" s="7">
        <v>1.3135593220338984</v>
      </c>
      <c r="BP34" s="7">
        <f t="shared" si="7"/>
        <v>919.49152542372883</v>
      </c>
      <c r="BQ34" s="1" t="s">
        <v>356</v>
      </c>
      <c r="BR34" s="1" t="s">
        <v>358</v>
      </c>
      <c r="BS34" s="1">
        <v>30</v>
      </c>
      <c r="BT34" s="1"/>
      <c r="BU34" s="1"/>
      <c r="BV34" s="23"/>
      <c r="BW34" s="23">
        <v>1.1864406779661019</v>
      </c>
      <c r="BX34" s="23">
        <v>980.00000000000011</v>
      </c>
      <c r="BY34" s="1" t="s">
        <v>356</v>
      </c>
      <c r="BZ34" s="1" t="s">
        <v>363</v>
      </c>
      <c r="CA34" s="1" t="s">
        <v>375</v>
      </c>
      <c r="CB34" s="23"/>
      <c r="CC34" s="25">
        <v>0</v>
      </c>
      <c r="CD34" s="25">
        <f t="shared" si="8"/>
        <v>0</v>
      </c>
      <c r="CF34" s="2" t="s">
        <v>365</v>
      </c>
      <c r="CG34" s="2" t="s">
        <v>366</v>
      </c>
      <c r="CH34" s="23"/>
      <c r="CI34" s="23">
        <v>1.6138540899042007</v>
      </c>
      <c r="CJ34" s="23">
        <f t="shared" si="9"/>
        <v>1129.6978629329406</v>
      </c>
      <c r="CK34" s="1" t="s">
        <v>368</v>
      </c>
      <c r="CL34" s="1"/>
      <c r="CM34" s="1" t="s">
        <v>369</v>
      </c>
      <c r="CN34" s="1"/>
      <c r="CO34" s="1"/>
      <c r="CP34" s="1"/>
      <c r="CQ34" s="1"/>
      <c r="CR34" s="1"/>
      <c r="CS34" s="1"/>
      <c r="CV34" s="19">
        <f t="shared" si="10"/>
        <v>1.0913377688779797</v>
      </c>
      <c r="CW34" s="19">
        <f t="shared" si="11"/>
        <v>763.93643821458579</v>
      </c>
      <c r="CX34" s="20" t="str">
        <f t="shared" si="12"/>
        <v>Cohidrex</v>
      </c>
      <c r="CY34" s="19">
        <v>1.0518387820642177</v>
      </c>
      <c r="CZ34" s="19">
        <f t="shared" si="21"/>
        <v>736.28714744495232</v>
      </c>
      <c r="DA34" s="20"/>
      <c r="DB34" s="20"/>
      <c r="DC34" s="20"/>
      <c r="DD34" s="20"/>
      <c r="DE34" s="20" t="str">
        <f t="shared" si="13"/>
        <v>Cohidrex</v>
      </c>
      <c r="DF34" s="19"/>
      <c r="DG34" s="21">
        <f t="shared" si="23"/>
        <v>3.6193182294397781E-2</v>
      </c>
      <c r="DH34" s="16">
        <f t="shared" si="14"/>
        <v>3.9498986813762071E-2</v>
      </c>
      <c r="DI34" s="7">
        <f t="shared" si="15"/>
        <v>27.649290769633449</v>
      </c>
      <c r="DJ34" s="7">
        <f t="shared" si="16"/>
        <v>1.0518387820642177</v>
      </c>
      <c r="DK34" s="7">
        <v>0.89855411053137091</v>
      </c>
      <c r="DL34" s="7" t="s">
        <v>344</v>
      </c>
      <c r="DM34" s="7"/>
    </row>
    <row r="35" spans="1:117">
      <c r="A35" s="1" t="s">
        <v>168</v>
      </c>
      <c r="B35">
        <v>1455</v>
      </c>
      <c r="C35" t="s">
        <v>37</v>
      </c>
      <c r="D35" s="1">
        <v>33</v>
      </c>
      <c r="E35" s="1" t="s">
        <v>168</v>
      </c>
      <c r="F35" s="1" t="s">
        <v>126</v>
      </c>
      <c r="G35" t="s">
        <v>87</v>
      </c>
      <c r="H35" s="2" t="s">
        <v>37</v>
      </c>
      <c r="I35" s="1" t="s">
        <v>6</v>
      </c>
      <c r="J35" s="1">
        <v>700</v>
      </c>
      <c r="L35" s="1">
        <v>700</v>
      </c>
      <c r="M35" s="1">
        <v>1455</v>
      </c>
      <c r="O35" s="7">
        <f>1.14+U35</f>
        <v>1.1925547445255473</v>
      </c>
      <c r="P35" s="7">
        <f t="shared" ref="P35:P66" si="24">O35*L35</f>
        <v>834.78832116788317</v>
      </c>
      <c r="Q35" t="s">
        <v>237</v>
      </c>
      <c r="R35" t="s">
        <v>271</v>
      </c>
      <c r="S35">
        <v>0.12</v>
      </c>
      <c r="T35">
        <f t="shared" ref="T35:T66" si="25">S35*L35</f>
        <v>84</v>
      </c>
      <c r="U35" s="7">
        <f t="shared" ref="U35:U66" si="26">S35*$S$1/$T$1</f>
        <v>5.2554744525547446E-2</v>
      </c>
      <c r="V35" t="s">
        <v>240</v>
      </c>
      <c r="W35" s="7">
        <f>1+U35</f>
        <v>1.0525547445255474</v>
      </c>
      <c r="X35" s="7">
        <f t="shared" ref="X35:X66" si="27">W35*L35</f>
        <v>736.78832116788317</v>
      </c>
      <c r="Y35" t="s">
        <v>237</v>
      </c>
      <c r="Z35" t="s">
        <v>318</v>
      </c>
      <c r="AA35">
        <v>0.13</v>
      </c>
      <c r="AB35" t="s">
        <v>268</v>
      </c>
      <c r="AC35" s="12">
        <f>0.938053097345133+U35</f>
        <v>0.99060784187068041</v>
      </c>
      <c r="AD35" s="7">
        <f t="shared" ref="AD35:AD66" si="28">AC35*L35</f>
        <v>693.42548930947623</v>
      </c>
      <c r="AE35" t="s">
        <v>237</v>
      </c>
      <c r="AI35" s="7">
        <v>0.79999999999999993</v>
      </c>
      <c r="AJ35" s="7">
        <v>560</v>
      </c>
      <c r="AK35" t="s">
        <v>265</v>
      </c>
      <c r="AL35" t="s">
        <v>266</v>
      </c>
      <c r="AN35" t="s">
        <v>263</v>
      </c>
      <c r="AO35" s="7">
        <v>0.7</v>
      </c>
      <c r="AP35" s="7">
        <f t="shared" ref="AP35:AP66" si="29">AO35*L35</f>
        <v>489.99999999999994</v>
      </c>
      <c r="AQ35" t="s">
        <v>254</v>
      </c>
      <c r="AT35" t="s">
        <v>262</v>
      </c>
      <c r="AW35" s="17"/>
      <c r="AX35" s="11">
        <v>0.71299999999999997</v>
      </c>
      <c r="AY35" s="11">
        <f t="shared" ref="AY35:AY66" si="30">AX35*L35</f>
        <v>499.09999999999997</v>
      </c>
      <c r="AZ35" t="s">
        <v>348</v>
      </c>
      <c r="BA35" t="s">
        <v>349</v>
      </c>
      <c r="BB35" t="s">
        <v>350</v>
      </c>
      <c r="BE35" s="7"/>
      <c r="BF35" s="7">
        <v>1.1864406779661016</v>
      </c>
      <c r="BG35" s="7">
        <f t="shared" si="17"/>
        <v>830.50847457627117</v>
      </c>
      <c r="BH35" t="s">
        <v>237</v>
      </c>
      <c r="BI35" t="s">
        <v>353</v>
      </c>
      <c r="BN35" s="7"/>
      <c r="BO35" s="7">
        <v>0.52542372881355937</v>
      </c>
      <c r="BP35" s="7">
        <f t="shared" ref="BP35:BP66" si="31">BO35*L35</f>
        <v>367.79661016949154</v>
      </c>
      <c r="BQ35" s="1" t="s">
        <v>356</v>
      </c>
      <c r="BR35" s="1" t="s">
        <v>358</v>
      </c>
      <c r="BS35" s="1">
        <v>30</v>
      </c>
      <c r="BT35" s="1"/>
      <c r="BU35" s="1"/>
      <c r="BV35" s="23"/>
      <c r="BW35" s="23">
        <v>0.50847457627118642</v>
      </c>
      <c r="BX35" s="23">
        <v>420</v>
      </c>
      <c r="BY35" s="1" t="s">
        <v>356</v>
      </c>
      <c r="BZ35" s="1" t="s">
        <v>363</v>
      </c>
      <c r="CA35" s="1" t="s">
        <v>375</v>
      </c>
      <c r="CB35" s="23"/>
      <c r="CC35" s="25">
        <v>0</v>
      </c>
      <c r="CD35" s="25">
        <f t="shared" ref="CD35:CD66" si="32">CC35*L35</f>
        <v>0</v>
      </c>
      <c r="CF35" s="2" t="s">
        <v>365</v>
      </c>
      <c r="CG35" s="2" t="s">
        <v>366</v>
      </c>
      <c r="CH35" s="23"/>
      <c r="CI35" s="23">
        <v>0.65585851142225504</v>
      </c>
      <c r="CJ35" s="23">
        <f t="shared" ref="CJ35:CJ66" si="33">CI35*L35</f>
        <v>459.10095799557854</v>
      </c>
      <c r="CK35" s="1" t="s">
        <v>368</v>
      </c>
      <c r="CL35" s="1"/>
      <c r="CM35" s="1" t="s">
        <v>369</v>
      </c>
      <c r="CN35" s="1"/>
      <c r="CO35" s="1"/>
      <c r="CP35" s="1"/>
      <c r="CQ35" s="1"/>
      <c r="CR35" s="1"/>
      <c r="CS35" s="1"/>
      <c r="CV35" s="19">
        <f t="shared" ref="CV35:CV66" si="34">MIN(O35,W35,AC35,AI35,AO35)</f>
        <v>0.7</v>
      </c>
      <c r="CW35" s="19">
        <f t="shared" ref="CW35:CW66" si="35">CV35*L35</f>
        <v>489.99999999999994</v>
      </c>
      <c r="CX35" s="20" t="str">
        <f t="shared" ref="CX35:CX66" si="36">IF(CV35=O35,"ETESA",IF(CV35=AC35,"Cohidrex",IF(CV35=AI35,"Tegeta Cohidrex",IF(CV35=W35,"BYG",IF(CV35=AO35,"Tegeta ITR","NAN")))))</f>
        <v>Tegeta ITR</v>
      </c>
      <c r="CY35" s="19">
        <v>0.58227721733322846</v>
      </c>
      <c r="CZ35" s="19">
        <f t="shared" si="21"/>
        <v>407.59405213325994</v>
      </c>
      <c r="DA35" s="20"/>
      <c r="DB35" s="20"/>
      <c r="DC35" s="20"/>
      <c r="DD35" s="20"/>
      <c r="DE35" s="20" t="str">
        <f t="shared" ref="DE35:DE66" si="37">IF(CV35=O35,"ETESA",IF(CV35=AC35,"Cohidrex",IF(CV35=AI35,"Tegeta Cohidrex",IF(CV35=W35,"BYG",IF(CV35=CY35," bolobo","NAN")))))</f>
        <v>NAN</v>
      </c>
      <c r="DF35" s="19">
        <f t="shared" ref="DF35:DF70" si="38">CV35-CY35</f>
        <v>0.1177227826667715</v>
      </c>
      <c r="DG35" s="21">
        <f t="shared" si="23"/>
        <v>0.16817540380967358</v>
      </c>
      <c r="DH35" s="16">
        <f t="shared" ref="DH35:DH66" si="39">CV35-CY35</f>
        <v>0.1177227826667715</v>
      </c>
      <c r="DI35" s="7">
        <f t="shared" ref="DI35:DI66" si="40">DH35*L35</f>
        <v>82.40594786674005</v>
      </c>
      <c r="DJ35" s="7">
        <f t="shared" ref="DJ35:DJ66" si="41">DK35+U35</f>
        <v>0.58227721733322846</v>
      </c>
      <c r="DK35" s="7">
        <v>0.52972247280768103</v>
      </c>
      <c r="DL35" s="7" t="s">
        <v>342</v>
      </c>
      <c r="DM35" s="7"/>
    </row>
    <row r="36" spans="1:117">
      <c r="A36" s="1" t="s">
        <v>169</v>
      </c>
      <c r="B36">
        <v>6981</v>
      </c>
      <c r="C36" t="s">
        <v>14</v>
      </c>
      <c r="D36" s="1">
        <v>34</v>
      </c>
      <c r="E36" s="1" t="s">
        <v>169</v>
      </c>
      <c r="F36" s="1" t="s">
        <v>126</v>
      </c>
      <c r="G36" t="s">
        <v>82</v>
      </c>
      <c r="H36" s="2" t="s">
        <v>14</v>
      </c>
      <c r="I36" s="1" t="s">
        <v>6</v>
      </c>
      <c r="J36" s="1">
        <v>700</v>
      </c>
      <c r="L36" s="1">
        <v>700</v>
      </c>
      <c r="M36" s="1">
        <v>6981</v>
      </c>
      <c r="O36" s="7">
        <f>1.14+U36</f>
        <v>1.1794160583941604</v>
      </c>
      <c r="P36" s="7">
        <f t="shared" si="24"/>
        <v>825.59124087591226</v>
      </c>
      <c r="Q36" t="s">
        <v>237</v>
      </c>
      <c r="R36" t="s">
        <v>274</v>
      </c>
      <c r="S36">
        <v>0.09</v>
      </c>
      <c r="T36">
        <f t="shared" si="25"/>
        <v>63</v>
      </c>
      <c r="U36" s="7">
        <f t="shared" si="26"/>
        <v>3.9416058394160583E-2</v>
      </c>
      <c r="V36" t="s">
        <v>240</v>
      </c>
      <c r="W36" s="7">
        <f>1+U36</f>
        <v>1.0394160583941605</v>
      </c>
      <c r="X36" s="7">
        <f t="shared" si="27"/>
        <v>727.59124087591238</v>
      </c>
      <c r="Y36" t="s">
        <v>237</v>
      </c>
      <c r="Z36" t="s">
        <v>321</v>
      </c>
      <c r="AA36">
        <v>0.11</v>
      </c>
      <c r="AB36" t="s">
        <v>268</v>
      </c>
      <c r="AC36" s="12">
        <f>0.938053097345133+U36</f>
        <v>0.9774691557392936</v>
      </c>
      <c r="AD36" s="7">
        <f t="shared" si="28"/>
        <v>684.22840901750556</v>
      </c>
      <c r="AE36" t="s">
        <v>237</v>
      </c>
      <c r="AI36" s="7">
        <v>1</v>
      </c>
      <c r="AJ36" s="7">
        <v>700</v>
      </c>
      <c r="AK36" t="s">
        <v>265</v>
      </c>
      <c r="AL36" t="s">
        <v>266</v>
      </c>
      <c r="AN36" t="s">
        <v>263</v>
      </c>
      <c r="AO36" s="7">
        <v>1.1000000000000001</v>
      </c>
      <c r="AP36" s="7">
        <f t="shared" si="29"/>
        <v>770.00000000000011</v>
      </c>
      <c r="AQ36" t="s">
        <v>254</v>
      </c>
      <c r="AT36" t="s">
        <v>259</v>
      </c>
      <c r="AW36" s="17"/>
      <c r="AX36" s="11">
        <v>0.253</v>
      </c>
      <c r="AY36" s="11">
        <f t="shared" si="30"/>
        <v>177.1</v>
      </c>
      <c r="AZ36" t="s">
        <v>348</v>
      </c>
      <c r="BA36" t="s">
        <v>349</v>
      </c>
      <c r="BB36" t="s">
        <v>350</v>
      </c>
      <c r="BE36" s="7"/>
      <c r="BF36" s="7">
        <v>1.2711864406779663</v>
      </c>
      <c r="BG36" s="7">
        <f t="shared" si="17"/>
        <v>889.83050847457639</v>
      </c>
      <c r="BH36" t="s">
        <v>237</v>
      </c>
      <c r="BI36" t="s">
        <v>353</v>
      </c>
      <c r="BN36" s="7"/>
      <c r="BO36" s="7">
        <v>0.83050847457627119</v>
      </c>
      <c r="BP36" s="7">
        <f t="shared" si="31"/>
        <v>581.35593220338978</v>
      </c>
      <c r="BQ36" s="1" t="s">
        <v>356</v>
      </c>
      <c r="BR36" s="1" t="s">
        <v>358</v>
      </c>
      <c r="BS36" s="1">
        <v>30</v>
      </c>
      <c r="BT36" s="1"/>
      <c r="BU36" s="1"/>
      <c r="BV36" s="23"/>
      <c r="BW36" s="23">
        <v>0.76271186440677974</v>
      </c>
      <c r="BX36" s="23">
        <v>630</v>
      </c>
      <c r="BY36" s="1" t="s">
        <v>356</v>
      </c>
      <c r="BZ36" s="1" t="s">
        <v>363</v>
      </c>
      <c r="CA36" s="1" t="s">
        <v>375</v>
      </c>
      <c r="CB36" s="23"/>
      <c r="CC36" s="25">
        <v>0</v>
      </c>
      <c r="CD36" s="25">
        <f t="shared" si="32"/>
        <v>0</v>
      </c>
      <c r="CF36" s="2" t="s">
        <v>365</v>
      </c>
      <c r="CG36" s="2" t="s">
        <v>366</v>
      </c>
      <c r="CH36" s="23"/>
      <c r="CI36" s="23">
        <v>0.86956521739130443</v>
      </c>
      <c r="CJ36" s="23">
        <f t="shared" si="33"/>
        <v>608.69565217391312</v>
      </c>
      <c r="CK36" s="1" t="s">
        <v>368</v>
      </c>
      <c r="CL36" s="1"/>
      <c r="CM36" s="1" t="s">
        <v>369</v>
      </c>
      <c r="CN36" s="1"/>
      <c r="CO36" s="1"/>
      <c r="CP36" s="1"/>
      <c r="CQ36" s="1"/>
      <c r="CR36" s="1"/>
      <c r="CS36" s="1"/>
      <c r="CV36" s="19">
        <f t="shared" si="34"/>
        <v>0.9774691557392936</v>
      </c>
      <c r="CW36" s="19">
        <f t="shared" si="35"/>
        <v>684.22840901750556</v>
      </c>
      <c r="CX36" s="20" t="str">
        <f t="shared" si="36"/>
        <v>Cohidrex</v>
      </c>
      <c r="CY36" s="19">
        <v>0.63908155787103749</v>
      </c>
      <c r="CZ36" s="19">
        <f t="shared" si="21"/>
        <v>447.35709050972622</v>
      </c>
      <c r="DA36" s="20"/>
      <c r="DB36" s="20"/>
      <c r="DC36" s="20"/>
      <c r="DD36" s="20"/>
      <c r="DE36" s="20" t="str">
        <f t="shared" si="37"/>
        <v>Cohidrex</v>
      </c>
      <c r="DF36" s="19">
        <f t="shared" si="38"/>
        <v>0.33838759786825612</v>
      </c>
      <c r="DG36" s="21">
        <f t="shared" si="23"/>
        <v>0.34618749438934665</v>
      </c>
      <c r="DH36" s="16">
        <f t="shared" si="39"/>
        <v>0.33838759786825612</v>
      </c>
      <c r="DI36" s="7">
        <f t="shared" si="40"/>
        <v>236.87131850777928</v>
      </c>
      <c r="DJ36" s="7">
        <f t="shared" si="41"/>
        <v>0.63908155787103749</v>
      </c>
      <c r="DK36" s="7">
        <v>0.59966549947687686</v>
      </c>
      <c r="DL36" s="7" t="s">
        <v>342</v>
      </c>
      <c r="DM36" s="7"/>
    </row>
    <row r="37" spans="1:117">
      <c r="A37" s="1" t="s">
        <v>170</v>
      </c>
      <c r="B37">
        <v>20433</v>
      </c>
      <c r="C37" t="s">
        <v>38</v>
      </c>
      <c r="D37" s="1">
        <v>35</v>
      </c>
      <c r="E37" s="1" t="s">
        <v>170</v>
      </c>
      <c r="F37" s="1" t="s">
        <v>127</v>
      </c>
      <c r="G37" t="s">
        <v>91</v>
      </c>
      <c r="H37" s="2" t="s">
        <v>38</v>
      </c>
      <c r="I37" s="1" t="s">
        <v>6</v>
      </c>
      <c r="K37" s="1">
        <v>30</v>
      </c>
      <c r="L37" s="1">
        <v>30</v>
      </c>
      <c r="M37" s="1">
        <v>20433</v>
      </c>
      <c r="O37" s="7">
        <v>120.86</v>
      </c>
      <c r="P37" s="7">
        <f t="shared" si="24"/>
        <v>3625.8</v>
      </c>
      <c r="Q37" t="s">
        <v>237</v>
      </c>
      <c r="R37" t="s">
        <v>30</v>
      </c>
      <c r="S37">
        <v>45</v>
      </c>
      <c r="T37">
        <f t="shared" si="25"/>
        <v>1350</v>
      </c>
      <c r="U37" s="7">
        <f t="shared" si="26"/>
        <v>19.708029197080293</v>
      </c>
      <c r="V37" t="s">
        <v>240</v>
      </c>
      <c r="W37" s="7">
        <v>92.84</v>
      </c>
      <c r="X37" s="7">
        <f t="shared" si="27"/>
        <v>2785.2000000000003</v>
      </c>
      <c r="Y37" t="s">
        <v>237</v>
      </c>
      <c r="Z37" t="s">
        <v>38</v>
      </c>
      <c r="AA37">
        <v>49.2</v>
      </c>
      <c r="AB37" t="s">
        <v>268</v>
      </c>
      <c r="AC37" s="12">
        <v>86.840707964601776</v>
      </c>
      <c r="AD37" s="7">
        <f t="shared" si="28"/>
        <v>2605.2212389380534</v>
      </c>
      <c r="AE37" t="s">
        <v>237</v>
      </c>
      <c r="AI37" s="7">
        <v>160.79999999999998</v>
      </c>
      <c r="AJ37" s="7">
        <v>4823.9999999999991</v>
      </c>
      <c r="AK37" t="s">
        <v>265</v>
      </c>
      <c r="AL37" t="s">
        <v>266</v>
      </c>
      <c r="AN37" t="s">
        <v>258</v>
      </c>
      <c r="AO37" s="7">
        <v>231.1</v>
      </c>
      <c r="AP37" s="7">
        <f t="shared" si="29"/>
        <v>6933</v>
      </c>
      <c r="AQ37" t="s">
        <v>254</v>
      </c>
      <c r="AT37" t="s">
        <v>257</v>
      </c>
      <c r="AW37" s="17"/>
      <c r="AX37" s="11">
        <v>192.04999999999998</v>
      </c>
      <c r="AY37" s="11">
        <f t="shared" si="30"/>
        <v>5761.4999999999991</v>
      </c>
      <c r="AZ37" t="s">
        <v>348</v>
      </c>
      <c r="BA37" t="s">
        <v>349</v>
      </c>
      <c r="BB37" t="s">
        <v>350</v>
      </c>
      <c r="BE37" s="7"/>
      <c r="BF37" s="7">
        <v>201.69491525423729</v>
      </c>
      <c r="BG37" s="7">
        <f t="shared" si="17"/>
        <v>6050.8474576271183</v>
      </c>
      <c r="BH37" t="s">
        <v>237</v>
      </c>
      <c r="BI37" t="s">
        <v>353</v>
      </c>
      <c r="BN37" s="7"/>
      <c r="BO37" s="7">
        <v>189.47457627118644</v>
      </c>
      <c r="BP37" s="7">
        <f t="shared" si="31"/>
        <v>5684.2372881355932</v>
      </c>
      <c r="BQ37" s="1" t="s">
        <v>356</v>
      </c>
      <c r="BR37" s="1" t="s">
        <v>358</v>
      </c>
      <c r="BS37" s="1">
        <v>30</v>
      </c>
      <c r="BT37" s="1"/>
      <c r="BU37" s="1"/>
      <c r="BV37" s="23"/>
      <c r="BW37" s="23">
        <v>174.57627118644069</v>
      </c>
      <c r="BX37" s="23">
        <v>6180</v>
      </c>
      <c r="BY37" s="1" t="s">
        <v>356</v>
      </c>
      <c r="BZ37" s="1" t="s">
        <v>364</v>
      </c>
      <c r="CA37" s="1" t="s">
        <v>375</v>
      </c>
      <c r="CB37" s="23"/>
      <c r="CC37" s="25">
        <v>89.11016949152544</v>
      </c>
      <c r="CD37" s="25">
        <f t="shared" si="32"/>
        <v>2673.305084745763</v>
      </c>
      <c r="CF37" s="2" t="s">
        <v>365</v>
      </c>
      <c r="CG37" s="2" t="s">
        <v>366</v>
      </c>
      <c r="CH37" s="23"/>
      <c r="CI37" s="23">
        <v>230.50847457627125</v>
      </c>
      <c r="CJ37" s="23">
        <f t="shared" si="33"/>
        <v>6915.254237288138</v>
      </c>
      <c r="CK37" s="1" t="s">
        <v>368</v>
      </c>
      <c r="CL37" s="1"/>
      <c r="CM37" s="1" t="s">
        <v>369</v>
      </c>
      <c r="CN37" s="1"/>
      <c r="CO37" s="1"/>
      <c r="CP37" s="1"/>
      <c r="CQ37" s="1"/>
      <c r="CR37" s="1"/>
      <c r="CS37" s="1"/>
      <c r="CV37" s="19">
        <f t="shared" si="34"/>
        <v>86.840707964601776</v>
      </c>
      <c r="CW37" s="19">
        <f t="shared" si="35"/>
        <v>2605.2212389380534</v>
      </c>
      <c r="CX37" s="20" t="str">
        <f t="shared" si="36"/>
        <v>Cohidrex</v>
      </c>
      <c r="CY37" s="19">
        <v>137.64982370797256</v>
      </c>
      <c r="CZ37" s="19">
        <f t="shared" si="21"/>
        <v>4129.4947112391765</v>
      </c>
      <c r="DA37" s="20"/>
      <c r="DB37" s="20"/>
      <c r="DC37" s="20"/>
      <c r="DD37" s="20"/>
      <c r="DE37" s="20" t="str">
        <f t="shared" si="37"/>
        <v>Cohidrex</v>
      </c>
      <c r="DF37" s="19">
        <f t="shared" si="38"/>
        <v>-50.809115743370782</v>
      </c>
      <c r="DG37" s="21">
        <f t="shared" si="23"/>
        <v>-0.58508408019982661</v>
      </c>
      <c r="DH37" s="16">
        <f t="shared" si="39"/>
        <v>-50.809115743370782</v>
      </c>
      <c r="DI37" s="7">
        <f t="shared" si="40"/>
        <v>-1524.2734723011235</v>
      </c>
      <c r="DJ37" s="7">
        <f t="shared" si="41"/>
        <v>137.64982370797256</v>
      </c>
      <c r="DK37" s="7">
        <v>117.94179451089227</v>
      </c>
      <c r="DL37" s="7" t="s">
        <v>342</v>
      </c>
      <c r="DM37" s="7"/>
    </row>
    <row r="38" spans="1:117">
      <c r="A38" s="1" t="s">
        <v>171</v>
      </c>
      <c r="B38">
        <v>20434</v>
      </c>
      <c r="C38" t="s">
        <v>39</v>
      </c>
      <c r="D38" s="1">
        <v>36</v>
      </c>
      <c r="E38" s="1" t="s">
        <v>171</v>
      </c>
      <c r="F38" s="1" t="s">
        <v>127</v>
      </c>
      <c r="G38" t="s">
        <v>90</v>
      </c>
      <c r="H38" s="2" t="s">
        <v>39</v>
      </c>
      <c r="I38" s="1" t="s">
        <v>6</v>
      </c>
      <c r="K38" s="1">
        <v>30</v>
      </c>
      <c r="L38" s="1">
        <v>30</v>
      </c>
      <c r="M38" s="1">
        <v>20434</v>
      </c>
      <c r="O38" s="7">
        <v>120.86</v>
      </c>
      <c r="P38" s="7">
        <f t="shared" si="24"/>
        <v>3625.8</v>
      </c>
      <c r="Q38" t="s">
        <v>237</v>
      </c>
      <c r="R38" t="s">
        <v>31</v>
      </c>
      <c r="S38">
        <v>45</v>
      </c>
      <c r="T38">
        <f t="shared" si="25"/>
        <v>1350</v>
      </c>
      <c r="U38" s="7">
        <f t="shared" si="26"/>
        <v>19.708029197080293</v>
      </c>
      <c r="V38" t="s">
        <v>240</v>
      </c>
      <c r="W38" s="7">
        <v>92.84</v>
      </c>
      <c r="X38" s="7">
        <f t="shared" si="27"/>
        <v>2785.2000000000003</v>
      </c>
      <c r="Y38" t="s">
        <v>237</v>
      </c>
      <c r="Z38" t="s">
        <v>39</v>
      </c>
      <c r="AA38">
        <v>49.2</v>
      </c>
      <c r="AB38" t="s">
        <v>268</v>
      </c>
      <c r="AC38" s="12">
        <v>86.840707964601776</v>
      </c>
      <c r="AD38" s="7">
        <f t="shared" si="28"/>
        <v>2605.2212389380534</v>
      </c>
      <c r="AE38" t="s">
        <v>237</v>
      </c>
      <c r="AI38" s="7">
        <v>160.79999999999998</v>
      </c>
      <c r="AJ38" s="7">
        <v>4823.9999999999991</v>
      </c>
      <c r="AK38" t="s">
        <v>265</v>
      </c>
      <c r="AL38" t="s">
        <v>266</v>
      </c>
      <c r="AN38" t="s">
        <v>258</v>
      </c>
      <c r="AO38" s="7">
        <v>231.1</v>
      </c>
      <c r="AP38" s="7">
        <f t="shared" si="29"/>
        <v>6933</v>
      </c>
      <c r="AQ38" t="s">
        <v>254</v>
      </c>
      <c r="AT38" t="s">
        <v>259</v>
      </c>
      <c r="AW38" s="17"/>
      <c r="AX38" s="11">
        <v>192.04999999999998</v>
      </c>
      <c r="AY38" s="11">
        <f t="shared" si="30"/>
        <v>5761.4999999999991</v>
      </c>
      <c r="AZ38" t="s">
        <v>348</v>
      </c>
      <c r="BA38" t="s">
        <v>349</v>
      </c>
      <c r="BB38" t="s">
        <v>350</v>
      </c>
      <c r="BE38" s="7"/>
      <c r="BF38" s="7">
        <v>201.69491525423729</v>
      </c>
      <c r="BG38" s="7">
        <f t="shared" si="17"/>
        <v>6050.8474576271183</v>
      </c>
      <c r="BH38" t="s">
        <v>237</v>
      </c>
      <c r="BI38" t="s">
        <v>353</v>
      </c>
      <c r="BN38" s="7"/>
      <c r="BO38" s="7">
        <v>189.47457627118644</v>
      </c>
      <c r="BP38" s="7">
        <f t="shared" si="31"/>
        <v>5684.2372881355932</v>
      </c>
      <c r="BQ38" s="1" t="s">
        <v>356</v>
      </c>
      <c r="BR38" s="1" t="s">
        <v>358</v>
      </c>
      <c r="BS38" s="1">
        <v>30</v>
      </c>
      <c r="BT38" s="1"/>
      <c r="BU38" s="1"/>
      <c r="BV38" s="23"/>
      <c r="BW38" s="23">
        <v>174.57627118644069</v>
      </c>
      <c r="BX38" s="23">
        <v>6180</v>
      </c>
      <c r="BY38" s="1" t="s">
        <v>356</v>
      </c>
      <c r="BZ38" s="1" t="s">
        <v>364</v>
      </c>
      <c r="CA38" s="1" t="s">
        <v>375</v>
      </c>
      <c r="CB38" s="23"/>
      <c r="CC38" s="25">
        <v>89.11016949152544</v>
      </c>
      <c r="CD38" s="25">
        <f t="shared" si="32"/>
        <v>2673.305084745763</v>
      </c>
      <c r="CF38" s="2" t="s">
        <v>365</v>
      </c>
      <c r="CG38" s="2" t="s">
        <v>366</v>
      </c>
      <c r="CH38" s="23"/>
      <c r="CI38" s="23">
        <v>230.50847457627125</v>
      </c>
      <c r="CJ38" s="23">
        <f t="shared" si="33"/>
        <v>6915.254237288138</v>
      </c>
      <c r="CK38" s="1" t="s">
        <v>368</v>
      </c>
      <c r="CL38" s="1"/>
      <c r="CM38" s="1" t="s">
        <v>369</v>
      </c>
      <c r="CN38" s="1"/>
      <c r="CO38" s="1"/>
      <c r="CP38" s="1"/>
      <c r="CQ38" s="1"/>
      <c r="CR38" s="1"/>
      <c r="CS38" s="1"/>
      <c r="CV38" s="19">
        <f t="shared" si="34"/>
        <v>86.840707964601776</v>
      </c>
      <c r="CW38" s="19">
        <f t="shared" si="35"/>
        <v>2605.2212389380534</v>
      </c>
      <c r="CX38" s="20" t="str">
        <f t="shared" si="36"/>
        <v>Cohidrex</v>
      </c>
      <c r="CY38" s="19">
        <v>137.64982370797256</v>
      </c>
      <c r="CZ38" s="19">
        <f t="shared" si="21"/>
        <v>4129.4947112391765</v>
      </c>
      <c r="DA38" s="20"/>
      <c r="DB38" s="20"/>
      <c r="DC38" s="20"/>
      <c r="DD38" s="20"/>
      <c r="DE38" s="20" t="str">
        <f t="shared" si="37"/>
        <v>Cohidrex</v>
      </c>
      <c r="DF38" s="19">
        <f t="shared" si="38"/>
        <v>-50.809115743370782</v>
      </c>
      <c r="DG38" s="21">
        <f t="shared" si="23"/>
        <v>-0.58508408019982661</v>
      </c>
      <c r="DH38" s="16">
        <f t="shared" si="39"/>
        <v>-50.809115743370782</v>
      </c>
      <c r="DI38" s="7">
        <f t="shared" si="40"/>
        <v>-1524.2734723011235</v>
      </c>
      <c r="DJ38" s="7">
        <f t="shared" si="41"/>
        <v>137.64982370797256</v>
      </c>
      <c r="DK38" s="7">
        <v>117.94179451089227</v>
      </c>
      <c r="DL38" s="7" t="s">
        <v>342</v>
      </c>
      <c r="DM38" s="7"/>
    </row>
    <row r="39" spans="1:117">
      <c r="A39" s="1" t="s">
        <v>172</v>
      </c>
      <c r="B39">
        <v>20435</v>
      </c>
      <c r="C39" t="s">
        <v>40</v>
      </c>
      <c r="D39" s="1">
        <v>37</v>
      </c>
      <c r="E39" s="1" t="s">
        <v>172</v>
      </c>
      <c r="F39" s="1" t="s">
        <v>127</v>
      </c>
      <c r="G39" t="s">
        <v>95</v>
      </c>
      <c r="H39" s="2" t="s">
        <v>40</v>
      </c>
      <c r="I39" s="1" t="s">
        <v>6</v>
      </c>
      <c r="K39" s="1">
        <v>60</v>
      </c>
      <c r="L39" s="1">
        <v>60</v>
      </c>
      <c r="M39" s="1">
        <v>20435</v>
      </c>
      <c r="O39" s="7">
        <v>107.33934310184026</v>
      </c>
      <c r="P39" s="7">
        <f t="shared" si="24"/>
        <v>6440.3605861104152</v>
      </c>
      <c r="Q39" t="s">
        <v>237</v>
      </c>
      <c r="R39" t="s">
        <v>291</v>
      </c>
      <c r="S39">
        <v>55.97</v>
      </c>
      <c r="T39">
        <f t="shared" si="25"/>
        <v>3358.2</v>
      </c>
      <c r="U39" s="7">
        <f t="shared" si="26"/>
        <v>24.512408759124089</v>
      </c>
      <c r="V39" t="s">
        <v>240</v>
      </c>
      <c r="W39" s="7"/>
      <c r="X39" s="7">
        <f t="shared" si="27"/>
        <v>0</v>
      </c>
      <c r="Y39" t="s">
        <v>237</v>
      </c>
      <c r="AB39" t="s">
        <v>268</v>
      </c>
      <c r="AC39" s="12">
        <v>74.415929203539832</v>
      </c>
      <c r="AD39" s="7">
        <f t="shared" si="28"/>
        <v>4464.9557522123896</v>
      </c>
      <c r="AE39" t="s">
        <v>237</v>
      </c>
      <c r="AI39" s="7">
        <v>137.79999999999998</v>
      </c>
      <c r="AJ39" s="7">
        <v>8267.9999999999982</v>
      </c>
      <c r="AK39" t="s">
        <v>265</v>
      </c>
      <c r="AL39" t="s">
        <v>266</v>
      </c>
      <c r="AN39" t="s">
        <v>258</v>
      </c>
      <c r="AO39" s="7">
        <v>219.6</v>
      </c>
      <c r="AP39" s="7">
        <f t="shared" si="29"/>
        <v>13176</v>
      </c>
      <c r="AQ39" t="s">
        <v>254</v>
      </c>
      <c r="AT39" t="s">
        <v>263</v>
      </c>
      <c r="AW39" s="17"/>
      <c r="AX39" s="11">
        <v>178.25</v>
      </c>
      <c r="AY39" s="11">
        <f t="shared" si="30"/>
        <v>10695</v>
      </c>
      <c r="AZ39" t="s">
        <v>348</v>
      </c>
      <c r="BA39" t="s">
        <v>349</v>
      </c>
      <c r="BB39" t="s">
        <v>350</v>
      </c>
      <c r="BE39" s="7"/>
      <c r="BF39" s="7">
        <v>155.93220338983051</v>
      </c>
      <c r="BG39" s="7">
        <f t="shared" si="17"/>
        <v>9355.9322033898297</v>
      </c>
      <c r="BH39" t="s">
        <v>237</v>
      </c>
      <c r="BI39" t="s">
        <v>353</v>
      </c>
      <c r="BN39" s="7"/>
      <c r="BO39" s="7">
        <v>180.0508474576271</v>
      </c>
      <c r="BP39" s="7">
        <f t="shared" si="31"/>
        <v>10803.050847457625</v>
      </c>
      <c r="BQ39" s="1" t="s">
        <v>356</v>
      </c>
      <c r="BR39" s="1" t="s">
        <v>358</v>
      </c>
      <c r="BS39" s="1">
        <v>30</v>
      </c>
      <c r="BT39" s="1"/>
      <c r="BU39" s="1"/>
      <c r="BV39" s="23"/>
      <c r="BW39" s="23">
        <v>165.93220338983051</v>
      </c>
      <c r="BX39" s="23">
        <v>11747.999999999998</v>
      </c>
      <c r="BY39" s="1" t="s">
        <v>356</v>
      </c>
      <c r="BZ39" s="1" t="s">
        <v>364</v>
      </c>
      <c r="CA39" s="1" t="s">
        <v>375</v>
      </c>
      <c r="CB39" s="23"/>
      <c r="CC39" s="25">
        <v>0</v>
      </c>
      <c r="CD39" s="25">
        <f t="shared" si="32"/>
        <v>0</v>
      </c>
      <c r="CF39" s="2" t="s">
        <v>365</v>
      </c>
      <c r="CG39" s="2" t="s">
        <v>366</v>
      </c>
      <c r="CH39" s="23"/>
      <c r="CI39" s="23">
        <v>221.65806927044954</v>
      </c>
      <c r="CJ39" s="23">
        <f t="shared" si="33"/>
        <v>13299.484156226972</v>
      </c>
      <c r="CK39" s="1" t="s">
        <v>368</v>
      </c>
      <c r="CL39" s="1"/>
      <c r="CM39" s="1" t="s">
        <v>369</v>
      </c>
      <c r="CN39" s="1"/>
      <c r="CO39" s="1"/>
      <c r="CP39" s="1"/>
      <c r="CQ39" s="1"/>
      <c r="CR39" s="1"/>
      <c r="CS39" s="1"/>
      <c r="CV39" s="19">
        <f t="shared" si="34"/>
        <v>74.415929203539832</v>
      </c>
      <c r="CW39" s="19">
        <f t="shared" si="35"/>
        <v>4464.9557522123896</v>
      </c>
      <c r="CX39" s="20" t="str">
        <f t="shared" si="36"/>
        <v>Cohidrex</v>
      </c>
      <c r="CY39" s="19">
        <v>105.15937097345638</v>
      </c>
      <c r="CZ39" s="19">
        <f t="shared" si="21"/>
        <v>6309.5622584073826</v>
      </c>
      <c r="DA39" s="20"/>
      <c r="DB39" s="20"/>
      <c r="DC39" s="20"/>
      <c r="DD39" s="20"/>
      <c r="DE39" s="20" t="str">
        <f t="shared" si="37"/>
        <v>Cohidrex</v>
      </c>
      <c r="DF39" s="19">
        <f t="shared" si="38"/>
        <v>-30.743441769916544</v>
      </c>
      <c r="DG39" s="21">
        <f t="shared" si="23"/>
        <v>-0.41312985134981201</v>
      </c>
      <c r="DH39" s="16">
        <f t="shared" si="39"/>
        <v>-30.743441769916544</v>
      </c>
      <c r="DI39" s="7">
        <f t="shared" si="40"/>
        <v>-1844.6065061949926</v>
      </c>
      <c r="DJ39" s="7">
        <f t="shared" si="41"/>
        <v>105.15937097345638</v>
      </c>
      <c r="DK39" s="7">
        <v>80.646962214332291</v>
      </c>
      <c r="DL39" s="7" t="s">
        <v>342</v>
      </c>
      <c r="DM39" s="7"/>
    </row>
    <row r="40" spans="1:117">
      <c r="A40" t="s">
        <v>173</v>
      </c>
      <c r="B40">
        <v>20436</v>
      </c>
      <c r="C40" t="s">
        <v>41</v>
      </c>
      <c r="D40" s="1">
        <v>38</v>
      </c>
      <c r="E40" t="s">
        <v>173</v>
      </c>
      <c r="F40" t="s">
        <v>127</v>
      </c>
      <c r="G40" t="s">
        <v>92</v>
      </c>
      <c r="H40" s="2" t="s">
        <v>41</v>
      </c>
      <c r="I40" s="1" t="s">
        <v>6</v>
      </c>
      <c r="K40" s="1">
        <v>30</v>
      </c>
      <c r="L40" s="1">
        <v>30</v>
      </c>
      <c r="M40" s="1">
        <v>20436</v>
      </c>
      <c r="O40" s="7">
        <v>191.90735999999998</v>
      </c>
      <c r="P40" s="7">
        <f t="shared" si="24"/>
        <v>5757.2207999999991</v>
      </c>
      <c r="Q40" t="s">
        <v>237</v>
      </c>
      <c r="R40" t="s">
        <v>294</v>
      </c>
      <c r="S40">
        <v>97.24</v>
      </c>
      <c r="T40">
        <f t="shared" si="25"/>
        <v>2917.2</v>
      </c>
      <c r="U40" s="7">
        <f t="shared" si="26"/>
        <v>42.58686131386861</v>
      </c>
      <c r="V40" t="s">
        <v>240</v>
      </c>
      <c r="W40" s="7"/>
      <c r="X40" s="7">
        <f t="shared" si="27"/>
        <v>0</v>
      </c>
      <c r="Y40" t="s">
        <v>237</v>
      </c>
      <c r="AB40" t="s">
        <v>268</v>
      </c>
      <c r="AC40" s="12">
        <v>130.23008849557522</v>
      </c>
      <c r="AD40" s="7">
        <f t="shared" si="28"/>
        <v>3906.9026548672564</v>
      </c>
      <c r="AE40" t="s">
        <v>237</v>
      </c>
      <c r="AI40" s="7">
        <v>241.1</v>
      </c>
      <c r="AJ40" s="7">
        <v>7233</v>
      </c>
      <c r="AK40" t="s">
        <v>265</v>
      </c>
      <c r="AL40" t="s">
        <v>266</v>
      </c>
      <c r="AN40" t="s">
        <v>258</v>
      </c>
      <c r="AO40" s="7">
        <v>353.8</v>
      </c>
      <c r="AP40" s="7">
        <f t="shared" si="29"/>
        <v>10614</v>
      </c>
      <c r="AQ40" t="s">
        <v>254</v>
      </c>
      <c r="AT40" t="s">
        <v>259</v>
      </c>
      <c r="AW40" s="17"/>
      <c r="AX40" s="11">
        <v>338.09999999999997</v>
      </c>
      <c r="AY40" s="11">
        <f t="shared" si="30"/>
        <v>10142.999999999998</v>
      </c>
      <c r="AZ40" t="s">
        <v>348</v>
      </c>
      <c r="BA40" t="s">
        <v>349</v>
      </c>
      <c r="BB40" t="s">
        <v>350</v>
      </c>
      <c r="BE40" s="7"/>
      <c r="BF40" s="7">
        <v>243.22033898305085</v>
      </c>
      <c r="BG40" s="7">
        <f t="shared" si="17"/>
        <v>7296.6101694915251</v>
      </c>
      <c r="BH40" t="s">
        <v>237</v>
      </c>
      <c r="BI40" t="s">
        <v>353</v>
      </c>
      <c r="BN40" s="7"/>
      <c r="BO40" s="7">
        <v>290.14406779661022</v>
      </c>
      <c r="BP40" s="7">
        <f t="shared" si="31"/>
        <v>8704.3220338983065</v>
      </c>
      <c r="BQ40" s="1" t="s">
        <v>356</v>
      </c>
      <c r="BR40" s="1" t="s">
        <v>358</v>
      </c>
      <c r="BS40" s="1">
        <v>30</v>
      </c>
      <c r="BT40" s="1"/>
      <c r="BU40" s="1"/>
      <c r="BV40" s="23"/>
      <c r="BW40" s="23">
        <v>267.37288135593224</v>
      </c>
      <c r="BX40" s="23">
        <v>9465</v>
      </c>
      <c r="BY40" s="1" t="s">
        <v>356</v>
      </c>
      <c r="BZ40" s="1" t="s">
        <v>364</v>
      </c>
      <c r="CA40" s="1" t="s">
        <v>375</v>
      </c>
      <c r="CB40" s="23"/>
      <c r="CC40" s="25">
        <v>0</v>
      </c>
      <c r="CD40" s="25">
        <f t="shared" si="32"/>
        <v>0</v>
      </c>
      <c r="CF40" s="2" t="s">
        <v>365</v>
      </c>
      <c r="CG40" s="2" t="s">
        <v>366</v>
      </c>
      <c r="CH40" s="23"/>
      <c r="CI40" s="23">
        <v>379.92630803242446</v>
      </c>
      <c r="CJ40" s="23">
        <f t="shared" si="33"/>
        <v>11397.789240972734</v>
      </c>
      <c r="CK40" s="1" t="s">
        <v>368</v>
      </c>
      <c r="CL40" s="1"/>
      <c r="CM40" s="1" t="s">
        <v>369</v>
      </c>
      <c r="CN40" s="1"/>
      <c r="CO40" s="1"/>
      <c r="CP40" s="1"/>
      <c r="CQ40" s="1"/>
      <c r="CR40" s="1"/>
      <c r="CS40" s="1"/>
      <c r="CV40" s="19">
        <f t="shared" si="34"/>
        <v>130.23008849557522</v>
      </c>
      <c r="CW40" s="19">
        <f t="shared" si="35"/>
        <v>3906.9026548672564</v>
      </c>
      <c r="CX40" s="20" t="str">
        <f t="shared" si="36"/>
        <v>Cohidrex</v>
      </c>
      <c r="CY40" s="19">
        <v>244.3311809645738</v>
      </c>
      <c r="CZ40" s="19">
        <f t="shared" si="21"/>
        <v>7329.9354289372141</v>
      </c>
      <c r="DA40" s="20"/>
      <c r="DB40" s="20"/>
      <c r="DC40" s="20"/>
      <c r="DD40" s="20"/>
      <c r="DE40" s="20" t="str">
        <f t="shared" si="37"/>
        <v>Cohidrex</v>
      </c>
      <c r="DF40" s="19">
        <f t="shared" si="38"/>
        <v>-114.10109246899859</v>
      </c>
      <c r="DG40" s="21">
        <f t="shared" si="23"/>
        <v>-0.87615000332949444</v>
      </c>
      <c r="DH40" s="16">
        <f t="shared" si="39"/>
        <v>-114.10109246899859</v>
      </c>
      <c r="DI40" s="7">
        <f t="shared" si="40"/>
        <v>-3423.0327740699577</v>
      </c>
      <c r="DJ40" s="7">
        <f t="shared" si="41"/>
        <v>244.3311809645738</v>
      </c>
      <c r="DK40" s="7">
        <v>201.74431965070519</v>
      </c>
      <c r="DL40" s="7" t="s">
        <v>342</v>
      </c>
      <c r="DM40" s="7"/>
    </row>
    <row r="41" spans="1:117">
      <c r="A41" t="s">
        <v>174</v>
      </c>
      <c r="B41">
        <v>6318</v>
      </c>
      <c r="C41" t="s">
        <v>27</v>
      </c>
      <c r="D41" s="1">
        <v>39</v>
      </c>
      <c r="E41" t="s">
        <v>174</v>
      </c>
      <c r="F41" t="s">
        <v>127</v>
      </c>
      <c r="G41" t="s">
        <v>81</v>
      </c>
      <c r="H41" s="2" t="s">
        <v>27</v>
      </c>
      <c r="I41" s="1" t="s">
        <v>6</v>
      </c>
      <c r="K41" s="1">
        <v>1000</v>
      </c>
      <c r="L41" s="1">
        <v>1000</v>
      </c>
      <c r="M41" s="1">
        <v>6318</v>
      </c>
      <c r="O41" s="7">
        <f>1.14+U41</f>
        <v>1.2976642335766422</v>
      </c>
      <c r="P41" s="7">
        <f t="shared" si="24"/>
        <v>1297.6642335766421</v>
      </c>
      <c r="Q41" t="s">
        <v>237</v>
      </c>
      <c r="R41" t="s">
        <v>269</v>
      </c>
      <c r="S41">
        <v>0.36</v>
      </c>
      <c r="T41">
        <f t="shared" si="25"/>
        <v>360</v>
      </c>
      <c r="U41" s="7">
        <f t="shared" si="26"/>
        <v>0.15766423357664233</v>
      </c>
      <c r="V41" t="s">
        <v>240</v>
      </c>
      <c r="W41" s="7">
        <f>1+U41</f>
        <v>1.1576642335766423</v>
      </c>
      <c r="X41" s="7">
        <f t="shared" si="27"/>
        <v>1157.6642335766423</v>
      </c>
      <c r="Y41" t="s">
        <v>237</v>
      </c>
      <c r="Z41" t="s">
        <v>316</v>
      </c>
      <c r="AA41">
        <v>0.36</v>
      </c>
      <c r="AB41" t="s">
        <v>268</v>
      </c>
      <c r="AC41" s="12">
        <f>0.938053097345133+U41</f>
        <v>1.0957173309217754</v>
      </c>
      <c r="AD41" s="7">
        <f t="shared" si="28"/>
        <v>1095.7173309217753</v>
      </c>
      <c r="AE41" t="s">
        <v>237</v>
      </c>
      <c r="AI41" s="7">
        <v>1.9000000000000001</v>
      </c>
      <c r="AJ41" s="7">
        <v>1900.0000000000002</v>
      </c>
      <c r="AK41" t="s">
        <v>265</v>
      </c>
      <c r="AL41" t="s">
        <v>266</v>
      </c>
      <c r="AN41" t="s">
        <v>263</v>
      </c>
      <c r="AO41" s="7">
        <v>1.6</v>
      </c>
      <c r="AP41" s="7">
        <f t="shared" si="29"/>
        <v>1600</v>
      </c>
      <c r="AQ41" t="s">
        <v>254</v>
      </c>
      <c r="AT41" t="s">
        <v>257</v>
      </c>
      <c r="AW41" s="17"/>
      <c r="AX41" s="11">
        <v>1.4029999999999998</v>
      </c>
      <c r="AY41" s="11">
        <f t="shared" si="30"/>
        <v>1402.9999999999998</v>
      </c>
      <c r="AZ41" t="s">
        <v>348</v>
      </c>
      <c r="BA41" t="s">
        <v>349</v>
      </c>
      <c r="BB41" t="s">
        <v>350</v>
      </c>
      <c r="BE41" s="7"/>
      <c r="BF41" s="7">
        <v>2.1186440677966103</v>
      </c>
      <c r="BG41" s="7">
        <f t="shared" si="17"/>
        <v>2118.6440677966102</v>
      </c>
      <c r="BH41" t="s">
        <v>237</v>
      </c>
      <c r="BI41" t="s">
        <v>353</v>
      </c>
      <c r="BN41" s="7"/>
      <c r="BO41" s="7">
        <v>1.2033898305084745</v>
      </c>
      <c r="BP41" s="7">
        <f t="shared" si="31"/>
        <v>1203.3898305084745</v>
      </c>
      <c r="BQ41" s="1" t="s">
        <v>356</v>
      </c>
      <c r="BR41" s="1" t="s">
        <v>358</v>
      </c>
      <c r="BS41" s="1">
        <v>60</v>
      </c>
      <c r="BT41" s="1"/>
      <c r="BU41" s="1"/>
      <c r="BV41" s="23"/>
      <c r="BW41" s="23">
        <v>2.3728813559322037</v>
      </c>
      <c r="BX41" s="23">
        <v>2800.0000000000005</v>
      </c>
      <c r="BY41" s="1" t="s">
        <v>356</v>
      </c>
      <c r="BZ41" s="1" t="s">
        <v>356</v>
      </c>
      <c r="CA41" s="1" t="s">
        <v>375</v>
      </c>
      <c r="CB41" s="23"/>
      <c r="CC41" s="25">
        <v>0</v>
      </c>
      <c r="CD41" s="25">
        <f t="shared" si="32"/>
        <v>0</v>
      </c>
      <c r="CF41" s="2" t="s">
        <v>365</v>
      </c>
      <c r="CG41" s="2" t="s">
        <v>366</v>
      </c>
      <c r="CH41" s="23"/>
      <c r="CI41" s="23">
        <v>1.7170228445099487</v>
      </c>
      <c r="CJ41" s="23">
        <f t="shared" si="33"/>
        <v>1717.0228445099488</v>
      </c>
      <c r="CK41" s="1" t="s">
        <v>368</v>
      </c>
      <c r="CL41" s="1"/>
      <c r="CM41" s="1" t="s">
        <v>369</v>
      </c>
      <c r="CN41" s="1"/>
      <c r="CO41" s="1"/>
      <c r="CP41" s="1"/>
      <c r="CQ41" s="1"/>
      <c r="CR41" s="1"/>
      <c r="CS41" s="1"/>
      <c r="CV41" s="19">
        <f t="shared" si="34"/>
        <v>1.0957173309217754</v>
      </c>
      <c r="CW41" s="19">
        <f t="shared" si="35"/>
        <v>1095.7173309217753</v>
      </c>
      <c r="CX41" s="20" t="str">
        <f t="shared" si="36"/>
        <v>Cohidrex</v>
      </c>
      <c r="CY41" s="19">
        <v>1.2970480114886223</v>
      </c>
      <c r="CZ41" s="19">
        <f t="shared" si="21"/>
        <v>1297.0480114886223</v>
      </c>
      <c r="DA41" s="20"/>
      <c r="DB41" s="20" t="s">
        <v>305</v>
      </c>
      <c r="DC41" s="20">
        <f>COUNTA(O41:O136)</f>
        <v>40</v>
      </c>
      <c r="DD41" s="20">
        <f>COUNTIF(CX41:CX136,DB41)</f>
        <v>4</v>
      </c>
      <c r="DE41" s="20" t="str">
        <f t="shared" si="37"/>
        <v>Cohidrex</v>
      </c>
      <c r="DF41" s="19">
        <f t="shared" si="38"/>
        <v>-0.20133068056684689</v>
      </c>
      <c r="DG41" s="21">
        <f t="shared" si="23"/>
        <v>-0.18374326560799845</v>
      </c>
      <c r="DH41" s="16">
        <f t="shared" si="39"/>
        <v>-0.20133068056684689</v>
      </c>
      <c r="DI41" s="7">
        <f t="shared" si="40"/>
        <v>-201.33068056684689</v>
      </c>
      <c r="DJ41" s="7">
        <f t="shared" si="41"/>
        <v>1.2970480114886223</v>
      </c>
      <c r="DK41" s="7">
        <f>1.13938377791198</f>
        <v>1.13938377791198</v>
      </c>
      <c r="DL41" s="7" t="s">
        <v>342</v>
      </c>
      <c r="DM41" s="7"/>
    </row>
    <row r="42" spans="1:117">
      <c r="A42" t="s">
        <v>175</v>
      </c>
      <c r="B42">
        <v>6981</v>
      </c>
      <c r="C42" t="s">
        <v>28</v>
      </c>
      <c r="D42" s="1">
        <v>40</v>
      </c>
      <c r="E42" t="s">
        <v>175</v>
      </c>
      <c r="F42" t="s">
        <v>127</v>
      </c>
      <c r="G42" t="s">
        <v>82</v>
      </c>
      <c r="H42" s="2" t="s">
        <v>28</v>
      </c>
      <c r="I42" s="1" t="s">
        <v>6</v>
      </c>
      <c r="K42" s="1">
        <v>1000</v>
      </c>
      <c r="L42" s="1">
        <v>1000</v>
      </c>
      <c r="M42" s="1">
        <v>6981</v>
      </c>
      <c r="O42" s="7">
        <f>1.14+U42</f>
        <v>1.1456934306569342</v>
      </c>
      <c r="P42" s="7">
        <f t="shared" si="24"/>
        <v>1145.6934306569342</v>
      </c>
      <c r="Q42" t="s">
        <v>237</v>
      </c>
      <c r="R42" t="s">
        <v>270</v>
      </c>
      <c r="S42">
        <v>1.2999999999999999E-2</v>
      </c>
      <c r="T42">
        <f t="shared" si="25"/>
        <v>13</v>
      </c>
      <c r="U42" s="7">
        <f t="shared" si="26"/>
        <v>5.6934306569343066E-3</v>
      </c>
      <c r="V42" t="s">
        <v>240</v>
      </c>
      <c r="W42" s="7">
        <f>1+U42</f>
        <v>1.0056934306569343</v>
      </c>
      <c r="X42" s="7">
        <f t="shared" si="27"/>
        <v>1005.6934306569343</v>
      </c>
      <c r="Y42" t="s">
        <v>237</v>
      </c>
      <c r="Z42" t="s">
        <v>317</v>
      </c>
      <c r="AA42">
        <v>7.0000000000000007E-2</v>
      </c>
      <c r="AB42" t="s">
        <v>268</v>
      </c>
      <c r="AC42" s="12">
        <f>0.938053097345133+U42</f>
        <v>0.94374652800206726</v>
      </c>
      <c r="AD42" s="7">
        <f t="shared" si="28"/>
        <v>943.74652800206729</v>
      </c>
      <c r="AE42" t="s">
        <v>237</v>
      </c>
      <c r="AI42" s="7">
        <v>0.9</v>
      </c>
      <c r="AJ42" s="7">
        <v>900</v>
      </c>
      <c r="AK42" t="s">
        <v>265</v>
      </c>
      <c r="AL42" t="s">
        <v>266</v>
      </c>
      <c r="AN42" t="s">
        <v>263</v>
      </c>
      <c r="AO42" s="7">
        <v>0.7</v>
      </c>
      <c r="AP42" s="7">
        <f t="shared" si="29"/>
        <v>700</v>
      </c>
      <c r="AQ42" t="s">
        <v>254</v>
      </c>
      <c r="AT42" t="s">
        <v>259</v>
      </c>
      <c r="AW42" s="17"/>
      <c r="AX42" s="11">
        <v>8.0500000000000002E-2</v>
      </c>
      <c r="AY42" s="11">
        <f t="shared" si="30"/>
        <v>80.5</v>
      </c>
      <c r="AZ42" t="s">
        <v>348</v>
      </c>
      <c r="BA42" t="s">
        <v>349</v>
      </c>
      <c r="BB42" t="s">
        <v>350</v>
      </c>
      <c r="BE42" s="7"/>
      <c r="BF42" s="7">
        <v>1.2711864406779663</v>
      </c>
      <c r="BG42" s="7">
        <f t="shared" si="17"/>
        <v>1271.1864406779662</v>
      </c>
      <c r="BH42" t="s">
        <v>237</v>
      </c>
      <c r="BI42" t="s">
        <v>353</v>
      </c>
      <c r="BN42" s="7"/>
      <c r="BO42" s="7">
        <v>0.44915254237288138</v>
      </c>
      <c r="BP42" s="7">
        <f t="shared" si="31"/>
        <v>449.15254237288138</v>
      </c>
      <c r="BQ42" s="1" t="s">
        <v>356</v>
      </c>
      <c r="BR42" s="1" t="s">
        <v>358</v>
      </c>
      <c r="BS42" s="1">
        <v>30</v>
      </c>
      <c r="BT42" s="1"/>
      <c r="BU42" s="1"/>
      <c r="BV42" s="23"/>
      <c r="BW42" s="23">
        <v>0.59322033898305082</v>
      </c>
      <c r="BX42" s="23">
        <v>700</v>
      </c>
      <c r="BY42" s="1" t="s">
        <v>356</v>
      </c>
      <c r="BZ42" s="1" t="s">
        <v>356</v>
      </c>
      <c r="CA42" s="1" t="s">
        <v>375</v>
      </c>
      <c r="CB42" s="23"/>
      <c r="CC42" s="25">
        <v>0</v>
      </c>
      <c r="CD42" s="25">
        <f t="shared" si="32"/>
        <v>0</v>
      </c>
      <c r="CF42" s="2" t="s">
        <v>365</v>
      </c>
      <c r="CG42" s="2" t="s">
        <v>366</v>
      </c>
      <c r="CH42" s="23"/>
      <c r="CI42" s="23">
        <v>0.57479734708916741</v>
      </c>
      <c r="CJ42" s="23">
        <f t="shared" si="33"/>
        <v>574.79734708916737</v>
      </c>
      <c r="CK42" s="1" t="s">
        <v>368</v>
      </c>
      <c r="CL42" s="1"/>
      <c r="CM42" s="1" t="s">
        <v>369</v>
      </c>
      <c r="CN42" s="1"/>
      <c r="CO42" s="1"/>
      <c r="CP42" s="1"/>
      <c r="CQ42" s="1"/>
      <c r="CR42" s="1"/>
      <c r="CS42" s="1"/>
      <c r="CV42" s="19">
        <f t="shared" si="34"/>
        <v>0.7</v>
      </c>
      <c r="CW42" s="19">
        <f t="shared" si="35"/>
        <v>700</v>
      </c>
      <c r="CX42" s="20" t="str">
        <f t="shared" si="36"/>
        <v>Tegeta ITR</v>
      </c>
      <c r="CY42" s="19">
        <v>0.60535893013381115</v>
      </c>
      <c r="CZ42" s="19">
        <f t="shared" si="21"/>
        <v>605.3589301338111</v>
      </c>
      <c r="DA42" s="20"/>
      <c r="DB42" s="20" t="s">
        <v>304</v>
      </c>
      <c r="DC42" s="20">
        <f>COUNTA(W41:W136)</f>
        <v>46</v>
      </c>
      <c r="DD42" s="20">
        <f>COUNTIF(CX41:CX137,DB42)</f>
        <v>10</v>
      </c>
      <c r="DE42" s="20" t="str">
        <f t="shared" si="37"/>
        <v>NAN</v>
      </c>
      <c r="DF42" s="19">
        <f t="shared" si="38"/>
        <v>9.4641069866188809E-2</v>
      </c>
      <c r="DG42" s="21">
        <f t="shared" si="23"/>
        <v>0.13520152838026975</v>
      </c>
      <c r="DH42" s="16">
        <f t="shared" si="39"/>
        <v>9.4641069866188809E-2</v>
      </c>
      <c r="DI42" s="7">
        <f t="shared" si="40"/>
        <v>94.641069866188815</v>
      </c>
      <c r="DJ42" s="7">
        <f t="shared" si="41"/>
        <v>0.60535893013381115</v>
      </c>
      <c r="DK42" s="7">
        <v>0.59966549947687686</v>
      </c>
      <c r="DL42" s="7" t="s">
        <v>342</v>
      </c>
      <c r="DM42" s="7"/>
    </row>
    <row r="43" spans="1:117">
      <c r="A43" t="s">
        <v>176</v>
      </c>
      <c r="B43">
        <v>1455</v>
      </c>
      <c r="C43" t="s">
        <v>29</v>
      </c>
      <c r="D43" s="1">
        <v>41</v>
      </c>
      <c r="E43" t="s">
        <v>176</v>
      </c>
      <c r="F43" t="s">
        <v>127</v>
      </c>
      <c r="G43" t="s">
        <v>87</v>
      </c>
      <c r="H43" s="2" t="s">
        <v>29</v>
      </c>
      <c r="I43" s="1" t="s">
        <v>6</v>
      </c>
      <c r="K43" s="1">
        <v>1000</v>
      </c>
      <c r="L43" s="1">
        <v>1000</v>
      </c>
      <c r="M43" s="1">
        <v>1455</v>
      </c>
      <c r="O43" s="7">
        <f>1.14+U43</f>
        <v>1.1925547445255473</v>
      </c>
      <c r="P43" s="7">
        <f t="shared" si="24"/>
        <v>1192.5547445255472</v>
      </c>
      <c r="Q43" t="s">
        <v>237</v>
      </c>
      <c r="R43" t="s">
        <v>271</v>
      </c>
      <c r="S43">
        <v>0.12</v>
      </c>
      <c r="T43">
        <f t="shared" si="25"/>
        <v>120</v>
      </c>
      <c r="U43" s="7">
        <f t="shared" si="26"/>
        <v>5.2554744525547446E-2</v>
      </c>
      <c r="V43" t="s">
        <v>240</v>
      </c>
      <c r="W43" s="7">
        <f>1+U43</f>
        <v>1.0525547445255474</v>
      </c>
      <c r="X43" s="7">
        <f t="shared" si="27"/>
        <v>1052.5547445255474</v>
      </c>
      <c r="Y43" t="s">
        <v>237</v>
      </c>
      <c r="Z43" t="s">
        <v>318</v>
      </c>
      <c r="AA43">
        <v>0.13</v>
      </c>
      <c r="AB43" t="s">
        <v>268</v>
      </c>
      <c r="AC43" s="12">
        <f>0.938053097345133+U43</f>
        <v>0.99060784187068041</v>
      </c>
      <c r="AD43" s="7">
        <f t="shared" si="28"/>
        <v>990.60784187068043</v>
      </c>
      <c r="AE43" t="s">
        <v>237</v>
      </c>
      <c r="AI43" s="7">
        <v>0.79999999999999993</v>
      </c>
      <c r="AJ43" s="7">
        <v>799.99999999999989</v>
      </c>
      <c r="AK43" t="s">
        <v>265</v>
      </c>
      <c r="AL43" t="s">
        <v>266</v>
      </c>
      <c r="AN43" t="s">
        <v>263</v>
      </c>
      <c r="AO43" s="7">
        <v>0.7</v>
      </c>
      <c r="AP43" s="7">
        <f t="shared" si="29"/>
        <v>700</v>
      </c>
      <c r="AQ43" t="s">
        <v>254</v>
      </c>
      <c r="AT43" t="s">
        <v>262</v>
      </c>
      <c r="AW43" s="17"/>
      <c r="AX43" s="11">
        <v>0.71299999999999997</v>
      </c>
      <c r="AY43" s="11">
        <f t="shared" si="30"/>
        <v>713</v>
      </c>
      <c r="AZ43" t="s">
        <v>348</v>
      </c>
      <c r="BA43" t="s">
        <v>349</v>
      </c>
      <c r="BB43" t="s">
        <v>350</v>
      </c>
      <c r="BE43" s="7"/>
      <c r="BF43" s="7">
        <v>1.1864406779661016</v>
      </c>
      <c r="BG43" s="7">
        <f t="shared" si="17"/>
        <v>1186.4406779661017</v>
      </c>
      <c r="BH43" t="s">
        <v>237</v>
      </c>
      <c r="BI43" t="s">
        <v>353</v>
      </c>
      <c r="BN43" s="7"/>
      <c r="BO43" s="7">
        <v>0.52542372881355937</v>
      </c>
      <c r="BP43" s="7">
        <f t="shared" si="31"/>
        <v>525.42372881355936</v>
      </c>
      <c r="BQ43" s="1" t="s">
        <v>356</v>
      </c>
      <c r="BR43" s="1" t="s">
        <v>358</v>
      </c>
      <c r="BS43" s="1">
        <v>30</v>
      </c>
      <c r="BT43" s="1"/>
      <c r="BU43" s="1"/>
      <c r="BV43" s="23"/>
      <c r="BW43" s="23">
        <v>0.50847457627118642</v>
      </c>
      <c r="BX43" s="23">
        <v>600</v>
      </c>
      <c r="BY43" s="1" t="s">
        <v>356</v>
      </c>
      <c r="BZ43" s="1" t="s">
        <v>363</v>
      </c>
      <c r="CA43" s="1" t="s">
        <v>375</v>
      </c>
      <c r="CB43" s="23"/>
      <c r="CC43" s="25">
        <v>0</v>
      </c>
      <c r="CD43" s="25">
        <f t="shared" si="32"/>
        <v>0</v>
      </c>
      <c r="CF43" s="2" t="s">
        <v>365</v>
      </c>
      <c r="CG43" s="2" t="s">
        <v>366</v>
      </c>
      <c r="CH43" s="23"/>
      <c r="CI43" s="23">
        <v>0.65585851142225504</v>
      </c>
      <c r="CJ43" s="23">
        <f t="shared" si="33"/>
        <v>655.85851142225499</v>
      </c>
      <c r="CK43" s="1" t="s">
        <v>368</v>
      </c>
      <c r="CL43" s="1"/>
      <c r="CM43" s="1" t="s">
        <v>369</v>
      </c>
      <c r="CN43" s="1"/>
      <c r="CO43" s="1"/>
      <c r="CP43" s="1"/>
      <c r="CQ43" s="1"/>
      <c r="CR43" s="1"/>
      <c r="CS43" s="1"/>
      <c r="CV43" s="19">
        <f t="shared" si="34"/>
        <v>0.7</v>
      </c>
      <c r="CW43" s="19">
        <f t="shared" si="35"/>
        <v>700</v>
      </c>
      <c r="CX43" s="20" t="str">
        <f t="shared" si="36"/>
        <v>Tegeta ITR</v>
      </c>
      <c r="CY43" s="19">
        <v>0.58227721733322846</v>
      </c>
      <c r="CZ43" s="19">
        <f t="shared" si="21"/>
        <v>582.27721733322846</v>
      </c>
      <c r="DA43" s="20"/>
      <c r="DB43" s="20" t="s">
        <v>303</v>
      </c>
      <c r="DC43" s="20">
        <f>COUNTA(AC41:AC136)</f>
        <v>54</v>
      </c>
      <c r="DD43" s="20">
        <f>COUNTIF(CX41:CX138,DB43)</f>
        <v>34</v>
      </c>
      <c r="DE43" s="20" t="str">
        <f t="shared" si="37"/>
        <v>NAN</v>
      </c>
      <c r="DF43" s="19">
        <f t="shared" si="38"/>
        <v>0.1177227826667715</v>
      </c>
      <c r="DG43" s="21">
        <f t="shared" si="23"/>
        <v>0.16817540380967358</v>
      </c>
      <c r="DH43" s="16">
        <f t="shared" si="39"/>
        <v>0.1177227826667715</v>
      </c>
      <c r="DI43" s="7">
        <f t="shared" si="40"/>
        <v>117.72278266677149</v>
      </c>
      <c r="DJ43" s="7">
        <f t="shared" si="41"/>
        <v>0.58227721733322846</v>
      </c>
      <c r="DK43" s="7">
        <v>0.52972247280768103</v>
      </c>
      <c r="DL43" s="7" t="s">
        <v>342</v>
      </c>
      <c r="DM43" s="7"/>
    </row>
    <row r="44" spans="1:117">
      <c r="A44" t="s">
        <v>177</v>
      </c>
      <c r="B44">
        <v>14123</v>
      </c>
      <c r="C44" t="s">
        <v>42</v>
      </c>
      <c r="D44" s="1">
        <v>42</v>
      </c>
      <c r="E44" t="s">
        <v>177</v>
      </c>
      <c r="F44" t="s">
        <v>127</v>
      </c>
      <c r="G44" t="s">
        <v>96</v>
      </c>
      <c r="H44" s="2" t="s">
        <v>42</v>
      </c>
      <c r="I44" s="1" t="s">
        <v>6</v>
      </c>
      <c r="K44" s="1">
        <v>16</v>
      </c>
      <c r="L44" s="1">
        <v>16</v>
      </c>
      <c r="M44" s="1">
        <v>14123</v>
      </c>
      <c r="O44" s="7">
        <v>37.176192</v>
      </c>
      <c r="P44" s="7">
        <f t="shared" si="24"/>
        <v>594.81907200000001</v>
      </c>
      <c r="Q44" t="s">
        <v>237</v>
      </c>
      <c r="R44">
        <v>1926</v>
      </c>
      <c r="S44">
        <v>15.4</v>
      </c>
      <c r="T44">
        <f t="shared" si="25"/>
        <v>246.4</v>
      </c>
      <c r="U44" s="7">
        <f t="shared" si="26"/>
        <v>6.7445255474452557</v>
      </c>
      <c r="V44" t="s">
        <v>240</v>
      </c>
      <c r="W44" s="7">
        <v>33.47</v>
      </c>
      <c r="X44" s="7">
        <f t="shared" si="27"/>
        <v>535.52</v>
      </c>
      <c r="Y44" t="s">
        <v>237</v>
      </c>
      <c r="Z44" t="s">
        <v>42</v>
      </c>
      <c r="AA44">
        <v>15.4</v>
      </c>
      <c r="AB44" t="s">
        <v>268</v>
      </c>
      <c r="AC44" s="12">
        <v>36.37168141592921</v>
      </c>
      <c r="AD44" s="7">
        <f t="shared" si="28"/>
        <v>581.94690265486736</v>
      </c>
      <c r="AE44" t="s">
        <v>237</v>
      </c>
      <c r="AI44" s="7">
        <v>67.399999999999991</v>
      </c>
      <c r="AJ44" s="7">
        <v>1078.3999999999999</v>
      </c>
      <c r="AK44" t="s">
        <v>265</v>
      </c>
      <c r="AL44" t="s">
        <v>266</v>
      </c>
      <c r="AN44" t="s">
        <v>263</v>
      </c>
      <c r="AO44" s="7">
        <v>71.8</v>
      </c>
      <c r="AP44" s="7">
        <f t="shared" si="29"/>
        <v>1148.8</v>
      </c>
      <c r="AQ44" t="s">
        <v>254</v>
      </c>
      <c r="AT44" t="s">
        <v>259</v>
      </c>
      <c r="AW44" s="17"/>
      <c r="AX44" s="11">
        <v>66.699999999999989</v>
      </c>
      <c r="AY44" s="11">
        <f t="shared" si="30"/>
        <v>1067.1999999999998</v>
      </c>
      <c r="AZ44" t="s">
        <v>348</v>
      </c>
      <c r="BA44" t="s">
        <v>349</v>
      </c>
      <c r="BB44" t="s">
        <v>350</v>
      </c>
      <c r="BE44" s="7"/>
      <c r="BF44" s="7">
        <v>102.54237288135593</v>
      </c>
      <c r="BG44" s="7">
        <f t="shared" si="17"/>
        <v>1640.6779661016949</v>
      </c>
      <c r="BH44" t="s">
        <v>237</v>
      </c>
      <c r="BI44" t="s">
        <v>353</v>
      </c>
      <c r="BN44" s="7"/>
      <c r="BO44" s="7">
        <v>60.974576271186443</v>
      </c>
      <c r="BP44" s="7">
        <f t="shared" si="31"/>
        <v>975.59322033898309</v>
      </c>
      <c r="BQ44" s="1" t="s">
        <v>356</v>
      </c>
      <c r="BR44" s="1" t="s">
        <v>358</v>
      </c>
      <c r="BS44" s="1">
        <v>30</v>
      </c>
      <c r="BT44" s="1"/>
      <c r="BU44" s="1"/>
      <c r="BV44" s="23"/>
      <c r="BW44" s="23">
        <v>54.237288135593225</v>
      </c>
      <c r="BX44" s="23">
        <v>1024</v>
      </c>
      <c r="BY44" s="1" t="s">
        <v>356</v>
      </c>
      <c r="BZ44" s="1" t="s">
        <v>363</v>
      </c>
      <c r="CA44" s="1" t="s">
        <v>375</v>
      </c>
      <c r="CB44" s="23"/>
      <c r="CC44" s="25">
        <v>33.627118644067799</v>
      </c>
      <c r="CD44" s="25">
        <f t="shared" si="32"/>
        <v>538.03389830508479</v>
      </c>
      <c r="CF44" s="2" t="s">
        <v>365</v>
      </c>
      <c r="CG44" s="2" t="s">
        <v>366</v>
      </c>
      <c r="CH44" s="23"/>
      <c r="CI44" s="23">
        <v>65.792188651437002</v>
      </c>
      <c r="CJ44" s="23">
        <f t="shared" si="33"/>
        <v>1052.675018422992</v>
      </c>
      <c r="CK44" s="1" t="s">
        <v>368</v>
      </c>
      <c r="CL44" s="1"/>
      <c r="CM44" s="1" t="s">
        <v>369</v>
      </c>
      <c r="CN44" s="1"/>
      <c r="CO44" s="1"/>
      <c r="CP44" s="1"/>
      <c r="CQ44" s="1"/>
      <c r="CR44" s="1"/>
      <c r="CS44" s="1"/>
      <c r="CV44" s="19">
        <f t="shared" si="34"/>
        <v>33.47</v>
      </c>
      <c r="CW44" s="19">
        <f t="shared" si="35"/>
        <v>535.52</v>
      </c>
      <c r="CX44" s="20" t="str">
        <f t="shared" si="36"/>
        <v>BYG</v>
      </c>
      <c r="CY44" s="19">
        <v>43.90407103098407</v>
      </c>
      <c r="CZ44" s="19">
        <f t="shared" si="21"/>
        <v>702.46513649574513</v>
      </c>
      <c r="DA44" s="20"/>
      <c r="DB44" s="20"/>
      <c r="DC44" s="20"/>
      <c r="DD44" s="20"/>
      <c r="DE44" s="20" t="str">
        <f t="shared" si="37"/>
        <v>BYG</v>
      </c>
      <c r="DF44" s="19">
        <f t="shared" si="38"/>
        <v>-10.434071030984072</v>
      </c>
      <c r="DG44" s="21">
        <f t="shared" si="23"/>
        <v>-0.31174398060902514</v>
      </c>
      <c r="DH44" s="16">
        <f t="shared" si="39"/>
        <v>-10.434071030984072</v>
      </c>
      <c r="DI44" s="7">
        <f t="shared" si="40"/>
        <v>-166.94513649574515</v>
      </c>
      <c r="DJ44" s="7">
        <f t="shared" si="41"/>
        <v>43.90407103098407</v>
      </c>
      <c r="DK44" s="7">
        <v>37.159545483538814</v>
      </c>
      <c r="DL44" s="7" t="s">
        <v>342</v>
      </c>
      <c r="DM44" s="7"/>
    </row>
    <row r="45" spans="1:117">
      <c r="A45" t="s">
        <v>178</v>
      </c>
      <c r="B45">
        <v>20439</v>
      </c>
      <c r="C45" t="s">
        <v>43</v>
      </c>
      <c r="D45" s="1">
        <v>43</v>
      </c>
      <c r="E45" t="s">
        <v>178</v>
      </c>
      <c r="F45" t="s">
        <v>127</v>
      </c>
      <c r="G45" t="s">
        <v>85</v>
      </c>
      <c r="H45" s="2" t="s">
        <v>43</v>
      </c>
      <c r="I45" s="1" t="s">
        <v>6</v>
      </c>
      <c r="K45" s="1">
        <v>16</v>
      </c>
      <c r="L45" s="1">
        <v>16</v>
      </c>
      <c r="M45" s="1">
        <v>20439</v>
      </c>
      <c r="O45" s="7">
        <v>1.6180691681234574</v>
      </c>
      <c r="P45" s="7">
        <f t="shared" si="24"/>
        <v>25.889106689975318</v>
      </c>
      <c r="Q45" t="s">
        <v>237</v>
      </c>
      <c r="R45">
        <v>2986</v>
      </c>
      <c r="S45">
        <v>0.52</v>
      </c>
      <c r="T45">
        <f t="shared" si="25"/>
        <v>8.32</v>
      </c>
      <c r="U45" s="7">
        <f t="shared" si="26"/>
        <v>0.22773722627737225</v>
      </c>
      <c r="V45" t="s">
        <v>240</v>
      </c>
      <c r="W45" s="7">
        <v>1.55</v>
      </c>
      <c r="X45" s="7">
        <f t="shared" si="27"/>
        <v>24.8</v>
      </c>
      <c r="Y45" t="s">
        <v>237</v>
      </c>
      <c r="Z45" t="s">
        <v>43</v>
      </c>
      <c r="AA45">
        <v>0.47</v>
      </c>
      <c r="AB45" t="s">
        <v>268</v>
      </c>
      <c r="AC45" s="12">
        <v>1.345132743362832</v>
      </c>
      <c r="AD45" s="7">
        <f t="shared" si="28"/>
        <v>21.522123893805311</v>
      </c>
      <c r="AE45" t="s">
        <v>237</v>
      </c>
      <c r="AI45" s="7">
        <v>2.7</v>
      </c>
      <c r="AJ45" s="7">
        <v>43.2</v>
      </c>
      <c r="AK45" t="s">
        <v>265</v>
      </c>
      <c r="AL45" t="s">
        <v>266</v>
      </c>
      <c r="AN45" t="s">
        <v>263</v>
      </c>
      <c r="AO45" s="7">
        <v>4.8999999999999995</v>
      </c>
      <c r="AP45" s="7">
        <f t="shared" si="29"/>
        <v>78.399999999999991</v>
      </c>
      <c r="AQ45" t="s">
        <v>254</v>
      </c>
      <c r="AT45" t="s">
        <v>259</v>
      </c>
      <c r="AW45" s="17"/>
      <c r="AX45" s="11">
        <v>2.875</v>
      </c>
      <c r="AY45" s="11">
        <f t="shared" si="30"/>
        <v>46</v>
      </c>
      <c r="AZ45" t="s">
        <v>348</v>
      </c>
      <c r="BA45" t="s">
        <v>349</v>
      </c>
      <c r="BB45" t="s">
        <v>350</v>
      </c>
      <c r="BE45" s="7"/>
      <c r="BF45" s="7">
        <v>4.2372881355932206</v>
      </c>
      <c r="BG45" s="7">
        <f t="shared" si="17"/>
        <v>67.79661016949153</v>
      </c>
      <c r="BH45" t="s">
        <v>237</v>
      </c>
      <c r="BI45" t="s">
        <v>353</v>
      </c>
      <c r="BN45" s="7"/>
      <c r="BO45" s="7">
        <v>3.6101694915254239</v>
      </c>
      <c r="BP45" s="7">
        <f t="shared" si="31"/>
        <v>57.762711864406782</v>
      </c>
      <c r="BQ45" s="1" t="s">
        <v>356</v>
      </c>
      <c r="BR45" s="1" t="s">
        <v>358</v>
      </c>
      <c r="BS45" s="1">
        <v>30</v>
      </c>
      <c r="BT45" s="1"/>
      <c r="BU45" s="1"/>
      <c r="BV45" s="23"/>
      <c r="BW45" s="23">
        <v>3.2203389830508478</v>
      </c>
      <c r="BX45" s="23">
        <v>60.800000000000004</v>
      </c>
      <c r="BY45" s="1" t="s">
        <v>356</v>
      </c>
      <c r="BZ45" s="1" t="s">
        <v>363</v>
      </c>
      <c r="CA45" s="1" t="s">
        <v>375</v>
      </c>
      <c r="CB45" s="23"/>
      <c r="CC45" s="25">
        <v>2.8050847457627119</v>
      </c>
      <c r="CD45" s="25">
        <f t="shared" si="32"/>
        <v>44.881355932203391</v>
      </c>
      <c r="CF45" s="2" t="s">
        <v>365</v>
      </c>
      <c r="CG45" s="2" t="s">
        <v>366</v>
      </c>
      <c r="CH45" s="23"/>
      <c r="CI45" s="23">
        <v>2.3876197494473108</v>
      </c>
      <c r="CJ45" s="23">
        <f t="shared" si="33"/>
        <v>38.201915991156973</v>
      </c>
      <c r="CK45" s="1" t="s">
        <v>368</v>
      </c>
      <c r="CL45" s="1"/>
      <c r="CM45" s="1" t="s">
        <v>369</v>
      </c>
      <c r="CN45" s="1"/>
      <c r="CO45" s="1"/>
      <c r="CP45" s="1"/>
      <c r="CQ45" s="1"/>
      <c r="CR45" s="1"/>
      <c r="CS45" s="1"/>
      <c r="CV45" s="19">
        <f t="shared" si="34"/>
        <v>1.345132743362832</v>
      </c>
      <c r="CW45" s="19">
        <f t="shared" si="35"/>
        <v>21.522123893805311</v>
      </c>
      <c r="CX45" s="20" t="str">
        <f t="shared" si="36"/>
        <v>Cohidrex</v>
      </c>
      <c r="CY45" s="19">
        <v>1.499081645038091</v>
      </c>
      <c r="CZ45" s="19">
        <f t="shared" si="21"/>
        <v>23.985306320609457</v>
      </c>
      <c r="DA45" s="20"/>
      <c r="DB45" s="20"/>
      <c r="DC45" s="20"/>
      <c r="DD45" s="20"/>
      <c r="DE45" s="20" t="str">
        <f t="shared" si="37"/>
        <v>Cohidrex</v>
      </c>
      <c r="DF45" s="19">
        <f t="shared" si="38"/>
        <v>-0.1539489016752591</v>
      </c>
      <c r="DG45" s="21">
        <f t="shared" si="23"/>
        <v>-0.11444885453489656</v>
      </c>
      <c r="DH45" s="16">
        <f t="shared" si="39"/>
        <v>-0.1539489016752591</v>
      </c>
      <c r="DI45" s="7">
        <f t="shared" si="40"/>
        <v>-2.4631824268041456</v>
      </c>
      <c r="DJ45" s="7">
        <f t="shared" si="41"/>
        <v>1.499081645038091</v>
      </c>
      <c r="DK45" s="7">
        <v>1.2713444187607188</v>
      </c>
      <c r="DL45" s="7" t="s">
        <v>342</v>
      </c>
      <c r="DM45" s="7"/>
    </row>
    <row r="46" spans="1:117">
      <c r="A46" t="s">
        <v>179</v>
      </c>
      <c r="B46">
        <v>20440</v>
      </c>
      <c r="C46" t="s">
        <v>44</v>
      </c>
      <c r="D46" s="1">
        <v>44</v>
      </c>
      <c r="E46" t="s">
        <v>179</v>
      </c>
      <c r="F46" t="s">
        <v>127</v>
      </c>
      <c r="G46" t="s">
        <v>83</v>
      </c>
      <c r="H46" s="2" t="s">
        <v>44</v>
      </c>
      <c r="I46" s="1" t="s">
        <v>6</v>
      </c>
      <c r="K46" s="1">
        <v>16</v>
      </c>
      <c r="L46" s="1">
        <v>16</v>
      </c>
      <c r="M46" s="1">
        <v>20440</v>
      </c>
      <c r="O46" s="7">
        <v>0.61491699137817413</v>
      </c>
      <c r="P46" s="7">
        <f t="shared" si="24"/>
        <v>9.838671862050786</v>
      </c>
      <c r="Q46" t="s">
        <v>237</v>
      </c>
      <c r="R46">
        <v>3986</v>
      </c>
      <c r="S46">
        <v>0.3</v>
      </c>
      <c r="T46">
        <f t="shared" si="25"/>
        <v>4.8</v>
      </c>
      <c r="U46" s="7">
        <f t="shared" si="26"/>
        <v>0.13138686131386862</v>
      </c>
      <c r="V46" t="s">
        <v>240</v>
      </c>
      <c r="W46" s="7">
        <v>0.67</v>
      </c>
      <c r="X46" s="7">
        <f t="shared" si="27"/>
        <v>10.72</v>
      </c>
      <c r="Y46" t="s">
        <v>237</v>
      </c>
      <c r="Z46" t="s">
        <v>44</v>
      </c>
      <c r="AA46">
        <v>0.05</v>
      </c>
      <c r="AB46" t="s">
        <v>268</v>
      </c>
      <c r="AC46" s="12">
        <v>0.84070796460177</v>
      </c>
      <c r="AD46" s="7">
        <f t="shared" si="28"/>
        <v>13.45132743362832</v>
      </c>
      <c r="AE46" t="s">
        <v>237</v>
      </c>
      <c r="AI46" s="7">
        <v>1.6</v>
      </c>
      <c r="AJ46" s="7">
        <v>25.6</v>
      </c>
      <c r="AK46" t="s">
        <v>265</v>
      </c>
      <c r="AL46" t="s">
        <v>266</v>
      </c>
      <c r="AN46" t="s">
        <v>263</v>
      </c>
      <c r="AO46" s="7">
        <v>2.2000000000000002</v>
      </c>
      <c r="AP46" s="7">
        <f t="shared" si="29"/>
        <v>35.200000000000003</v>
      </c>
      <c r="AQ46" t="s">
        <v>254</v>
      </c>
      <c r="AT46" t="s">
        <v>264</v>
      </c>
      <c r="AW46" s="17"/>
      <c r="AX46" s="11">
        <v>2.875</v>
      </c>
      <c r="AY46" s="11">
        <f t="shared" si="30"/>
        <v>46</v>
      </c>
      <c r="BE46" s="7"/>
      <c r="BF46" s="7">
        <v>4.2372881355932206</v>
      </c>
      <c r="BG46" s="7">
        <f t="shared" si="17"/>
        <v>67.79661016949153</v>
      </c>
      <c r="BH46" t="s">
        <v>237</v>
      </c>
      <c r="BI46" t="s">
        <v>353</v>
      </c>
      <c r="BN46" s="7"/>
      <c r="BO46" s="7">
        <v>1.6186440677966103</v>
      </c>
      <c r="BP46" s="7">
        <f t="shared" si="31"/>
        <v>25.898305084745765</v>
      </c>
      <c r="BQ46" s="1" t="s">
        <v>356</v>
      </c>
      <c r="BR46" s="1" t="s">
        <v>358</v>
      </c>
      <c r="BS46" s="1">
        <v>60</v>
      </c>
      <c r="BT46" s="1"/>
      <c r="BU46" s="1"/>
      <c r="BV46" s="23"/>
      <c r="BW46" s="23">
        <v>1.4406779661016951</v>
      </c>
      <c r="BX46" s="23">
        <v>27.200000000000003</v>
      </c>
      <c r="BY46" s="1" t="s">
        <v>356</v>
      </c>
      <c r="BZ46" s="1" t="s">
        <v>363</v>
      </c>
      <c r="CA46" s="1" t="s">
        <v>375</v>
      </c>
      <c r="CB46" s="23"/>
      <c r="CC46" s="25">
        <v>2.3050847457627119</v>
      </c>
      <c r="CD46" s="25">
        <f t="shared" si="32"/>
        <v>36.881355932203391</v>
      </c>
      <c r="CF46" s="2" t="s">
        <v>365</v>
      </c>
      <c r="CG46" s="2" t="s">
        <v>366</v>
      </c>
      <c r="CH46" s="23"/>
      <c r="CI46" s="23">
        <v>1.4591009579955787</v>
      </c>
      <c r="CJ46" s="23">
        <f t="shared" si="33"/>
        <v>23.345615327929259</v>
      </c>
      <c r="CK46" s="1" t="s">
        <v>368</v>
      </c>
      <c r="CL46" s="1"/>
      <c r="CM46" s="1" t="s">
        <v>369</v>
      </c>
      <c r="CN46" s="1"/>
      <c r="CO46" s="1"/>
      <c r="CP46" s="1"/>
      <c r="CQ46" s="1"/>
      <c r="CR46" s="1"/>
      <c r="CS46" s="1"/>
      <c r="CV46" s="19">
        <f t="shared" si="34"/>
        <v>0.61491699137817413</v>
      </c>
      <c r="CW46" s="19">
        <f t="shared" si="35"/>
        <v>9.838671862050786</v>
      </c>
      <c r="CX46" s="20" t="str">
        <f t="shared" si="36"/>
        <v>ETESA</v>
      </c>
      <c r="CY46" s="19">
        <v>0.76705907069422796</v>
      </c>
      <c r="CZ46" s="19">
        <f t="shared" si="21"/>
        <v>12.272945131107647</v>
      </c>
      <c r="DA46" s="20"/>
      <c r="DB46" s="20"/>
      <c r="DC46" s="20"/>
      <c r="DD46" s="20"/>
      <c r="DE46" s="20" t="str">
        <f t="shared" si="37"/>
        <v>ETESA</v>
      </c>
      <c r="DF46" s="19">
        <f t="shared" si="38"/>
        <v>-0.15214207931605384</v>
      </c>
      <c r="DG46" s="21">
        <f t="shared" si="23"/>
        <v>-0.24741888978391624</v>
      </c>
      <c r="DH46" s="16">
        <f t="shared" si="39"/>
        <v>-0.15214207931605384</v>
      </c>
      <c r="DI46" s="7">
        <f t="shared" si="40"/>
        <v>-2.4342732690568614</v>
      </c>
      <c r="DJ46" s="7">
        <f t="shared" si="41"/>
        <v>0.76705907069422796</v>
      </c>
      <c r="DK46" s="7">
        <v>0.6356722093803594</v>
      </c>
      <c r="DL46" s="7" t="s">
        <v>342</v>
      </c>
      <c r="DM46" s="7"/>
    </row>
    <row r="47" spans="1:117">
      <c r="A47" t="s">
        <v>180</v>
      </c>
      <c r="B47">
        <v>20437</v>
      </c>
      <c r="C47" t="s">
        <v>45</v>
      </c>
      <c r="D47" s="1">
        <v>45</v>
      </c>
      <c r="E47" t="s">
        <v>180</v>
      </c>
      <c r="F47" t="s">
        <v>127</v>
      </c>
      <c r="G47" t="s">
        <v>97</v>
      </c>
      <c r="H47" s="2" t="s">
        <v>45</v>
      </c>
      <c r="I47" s="1" t="s">
        <v>6</v>
      </c>
      <c r="K47" s="1">
        <v>8</v>
      </c>
      <c r="L47" s="1">
        <v>8</v>
      </c>
      <c r="M47" s="1">
        <v>20437</v>
      </c>
      <c r="O47" s="7">
        <v>49.651376105432611</v>
      </c>
      <c r="P47" s="7">
        <f t="shared" si="24"/>
        <v>397.21100884346089</v>
      </c>
      <c r="Q47" t="s">
        <v>237</v>
      </c>
      <c r="R47">
        <v>8907</v>
      </c>
      <c r="S47">
        <v>23.7</v>
      </c>
      <c r="T47">
        <f t="shared" si="25"/>
        <v>189.6</v>
      </c>
      <c r="U47" s="7">
        <f t="shared" si="26"/>
        <v>10.379562043795621</v>
      </c>
      <c r="V47" t="s">
        <v>240</v>
      </c>
      <c r="W47" s="7">
        <v>51.51</v>
      </c>
      <c r="X47" s="7">
        <f t="shared" si="27"/>
        <v>412.08</v>
      </c>
      <c r="Y47" t="s">
        <v>237</v>
      </c>
      <c r="Z47" t="s">
        <v>45</v>
      </c>
      <c r="AA47">
        <v>23.7</v>
      </c>
      <c r="AB47" t="s">
        <v>268</v>
      </c>
      <c r="AC47" s="12">
        <v>49.115044247787615</v>
      </c>
      <c r="AD47" s="7">
        <f t="shared" si="28"/>
        <v>392.92035398230092</v>
      </c>
      <c r="AE47" t="s">
        <v>237</v>
      </c>
      <c r="AI47" s="7">
        <v>91</v>
      </c>
      <c r="AJ47" s="7">
        <v>728</v>
      </c>
      <c r="AK47" t="s">
        <v>265</v>
      </c>
      <c r="AL47" t="s">
        <v>266</v>
      </c>
      <c r="AN47" t="s">
        <v>263</v>
      </c>
      <c r="AO47" s="7">
        <v>96</v>
      </c>
      <c r="AP47" s="7">
        <f t="shared" si="29"/>
        <v>768</v>
      </c>
      <c r="AQ47" t="s">
        <v>254</v>
      </c>
      <c r="AT47" t="s">
        <v>261</v>
      </c>
      <c r="AW47" s="17"/>
      <c r="AX47" s="11">
        <v>46</v>
      </c>
      <c r="AY47" s="11">
        <f t="shared" si="30"/>
        <v>368</v>
      </c>
      <c r="BE47" s="7"/>
      <c r="BF47" s="7">
        <v>133.05084745762713</v>
      </c>
      <c r="BG47" s="7">
        <f t="shared" si="17"/>
        <v>1064.406779661017</v>
      </c>
      <c r="BH47" t="s">
        <v>237</v>
      </c>
      <c r="BI47" t="s">
        <v>353</v>
      </c>
      <c r="BN47" s="7"/>
      <c r="BO47" s="7">
        <v>81.567796610169495</v>
      </c>
      <c r="BP47" s="7">
        <f t="shared" si="31"/>
        <v>652.54237288135596</v>
      </c>
      <c r="BQ47" s="1" t="s">
        <v>356</v>
      </c>
      <c r="BR47" s="1" t="s">
        <v>358</v>
      </c>
      <c r="BS47" s="1">
        <v>60</v>
      </c>
      <c r="BT47" s="1"/>
      <c r="BU47" s="1"/>
      <c r="BV47" s="23"/>
      <c r="BW47" s="23">
        <v>72.542372881355931</v>
      </c>
      <c r="BX47" s="23">
        <v>684.8</v>
      </c>
      <c r="BY47" s="1" t="s">
        <v>356</v>
      </c>
      <c r="BZ47" s="1" t="s">
        <v>363</v>
      </c>
      <c r="CA47" s="1" t="s">
        <v>375</v>
      </c>
      <c r="CB47" s="23"/>
      <c r="CC47" s="25">
        <v>0</v>
      </c>
      <c r="CD47" s="25">
        <f t="shared" si="32"/>
        <v>0</v>
      </c>
      <c r="CF47" s="2" t="s">
        <v>365</v>
      </c>
      <c r="CG47" s="2" t="s">
        <v>366</v>
      </c>
      <c r="CH47" s="23"/>
      <c r="CI47" s="23">
        <v>113.04347826086958</v>
      </c>
      <c r="CJ47" s="23">
        <f t="shared" si="33"/>
        <v>904.34782608695662</v>
      </c>
      <c r="CK47" s="1" t="s">
        <v>368</v>
      </c>
      <c r="CL47" s="1"/>
      <c r="CM47" s="1" t="s">
        <v>369</v>
      </c>
      <c r="CN47" s="1"/>
      <c r="CO47" s="1"/>
      <c r="CP47" s="1"/>
      <c r="CQ47" s="1"/>
      <c r="CR47" s="1"/>
      <c r="CS47" s="1"/>
      <c r="CV47" s="19">
        <f t="shared" si="34"/>
        <v>49.115044247787615</v>
      </c>
      <c r="CW47" s="19">
        <f t="shared" si="35"/>
        <v>392.92035398230092</v>
      </c>
      <c r="CX47" s="20" t="str">
        <f t="shared" si="36"/>
        <v>Cohidrex</v>
      </c>
      <c r="CY47" s="19">
        <v>66.117389200607192</v>
      </c>
      <c r="CZ47" s="19">
        <f t="shared" si="21"/>
        <v>528.93911360485754</v>
      </c>
      <c r="DA47" s="20"/>
      <c r="DB47" s="20"/>
      <c r="DC47" s="20"/>
      <c r="DD47" s="20"/>
      <c r="DE47" s="20" t="str">
        <f t="shared" si="37"/>
        <v>Cohidrex</v>
      </c>
      <c r="DF47" s="19">
        <f t="shared" si="38"/>
        <v>-17.002344952819577</v>
      </c>
      <c r="DG47" s="21">
        <f t="shared" si="23"/>
        <v>-0.34617387021056073</v>
      </c>
      <c r="DH47" s="16">
        <f t="shared" si="39"/>
        <v>-17.002344952819577</v>
      </c>
      <c r="DI47" s="7">
        <f t="shared" si="40"/>
        <v>-136.01875962255662</v>
      </c>
      <c r="DJ47" s="7">
        <f t="shared" si="41"/>
        <v>66.117389200607192</v>
      </c>
      <c r="DK47" s="7">
        <v>55.737827156811576</v>
      </c>
      <c r="DL47" s="7" t="s">
        <v>342</v>
      </c>
      <c r="DM47" s="7"/>
    </row>
    <row r="48" spans="1:117">
      <c r="A48" t="s">
        <v>181</v>
      </c>
      <c r="B48">
        <v>22583</v>
      </c>
      <c r="C48" t="s">
        <v>46</v>
      </c>
      <c r="D48" s="1">
        <v>46</v>
      </c>
      <c r="E48" t="s">
        <v>181</v>
      </c>
      <c r="F48" t="s">
        <v>128</v>
      </c>
      <c r="G48" t="s">
        <v>79</v>
      </c>
      <c r="H48" s="2" t="s">
        <v>46</v>
      </c>
      <c r="I48" s="1" t="s">
        <v>6</v>
      </c>
      <c r="J48" s="1">
        <v>120</v>
      </c>
      <c r="L48" s="1">
        <v>120</v>
      </c>
      <c r="M48" s="1">
        <v>22583</v>
      </c>
      <c r="O48" s="7">
        <v>28.118068965517246</v>
      </c>
      <c r="P48" s="7">
        <f t="shared" si="24"/>
        <v>3374.1682758620695</v>
      </c>
      <c r="Q48" t="s">
        <v>237</v>
      </c>
      <c r="R48" t="s">
        <v>287</v>
      </c>
      <c r="S48">
        <v>11.1</v>
      </c>
      <c r="T48">
        <f t="shared" si="25"/>
        <v>1332</v>
      </c>
      <c r="U48" s="7">
        <f t="shared" si="26"/>
        <v>4.8613138686131387</v>
      </c>
      <c r="V48" t="s">
        <v>240</v>
      </c>
      <c r="W48" s="7">
        <v>23.34</v>
      </c>
      <c r="X48" s="7">
        <f t="shared" si="27"/>
        <v>2800.8</v>
      </c>
      <c r="Y48" t="s">
        <v>237</v>
      </c>
      <c r="Z48" t="s">
        <v>334</v>
      </c>
      <c r="AA48">
        <v>8</v>
      </c>
      <c r="AB48" t="s">
        <v>268</v>
      </c>
      <c r="AC48" s="12">
        <v>19.247787610619472</v>
      </c>
      <c r="AD48" s="7">
        <f t="shared" si="28"/>
        <v>2309.7345132743367</v>
      </c>
      <c r="AE48" t="s">
        <v>237</v>
      </c>
      <c r="AI48" s="7">
        <v>35.700000000000003</v>
      </c>
      <c r="AJ48" s="7">
        <v>4284</v>
      </c>
      <c r="AK48" t="s">
        <v>265</v>
      </c>
      <c r="AL48" t="s">
        <v>266</v>
      </c>
      <c r="AN48" t="s">
        <v>263</v>
      </c>
      <c r="AO48" s="7">
        <v>111.8</v>
      </c>
      <c r="AP48" s="7">
        <f t="shared" si="29"/>
        <v>13416</v>
      </c>
      <c r="AQ48" t="s">
        <v>253</v>
      </c>
      <c r="AT48" t="s">
        <v>260</v>
      </c>
      <c r="AW48" s="17"/>
      <c r="AX48" s="11">
        <v>42.55</v>
      </c>
      <c r="AY48" s="11">
        <f t="shared" si="30"/>
        <v>5106</v>
      </c>
      <c r="AZ48" t="s">
        <v>348</v>
      </c>
      <c r="BA48" t="s">
        <v>349</v>
      </c>
      <c r="BB48" t="s">
        <v>350</v>
      </c>
      <c r="BE48" s="7"/>
      <c r="BF48" s="7">
        <v>52.542372881355938</v>
      </c>
      <c r="BG48" s="7">
        <f t="shared" si="17"/>
        <v>6305.0847457627124</v>
      </c>
      <c r="BH48" t="s">
        <v>237</v>
      </c>
      <c r="BI48" t="s">
        <v>353</v>
      </c>
      <c r="BN48" s="7"/>
      <c r="BO48" s="7">
        <v>99.754237288135599</v>
      </c>
      <c r="BP48" s="7">
        <f t="shared" si="31"/>
        <v>11970.508474576272</v>
      </c>
      <c r="BQ48" s="1" t="s">
        <v>356</v>
      </c>
      <c r="BR48" s="1" t="s">
        <v>357</v>
      </c>
      <c r="BS48" s="1">
        <v>30</v>
      </c>
      <c r="BT48" s="1"/>
      <c r="BU48" s="1"/>
      <c r="BV48" s="23"/>
      <c r="BW48" s="23">
        <v>0</v>
      </c>
      <c r="BX48" s="23"/>
      <c r="BY48" s="1"/>
      <c r="BZ48" s="1"/>
      <c r="CA48" s="1"/>
      <c r="CB48" s="23"/>
      <c r="CC48" s="25">
        <v>0</v>
      </c>
      <c r="CD48" s="25">
        <f t="shared" si="32"/>
        <v>0</v>
      </c>
      <c r="CF48" s="2" t="s">
        <v>365</v>
      </c>
      <c r="CG48" s="2" t="s">
        <v>366</v>
      </c>
      <c r="CH48" s="23"/>
      <c r="CI48" s="23">
        <v>36.772291820191597</v>
      </c>
      <c r="CJ48" s="23">
        <f t="shared" si="33"/>
        <v>4412.6750184229913</v>
      </c>
      <c r="CK48" s="1" t="s">
        <v>368</v>
      </c>
      <c r="CL48" s="1"/>
      <c r="CM48" s="1" t="s">
        <v>369</v>
      </c>
      <c r="CN48" s="1"/>
      <c r="CO48" s="1"/>
      <c r="CP48" s="1"/>
      <c r="CQ48" s="1"/>
      <c r="CR48" s="1"/>
      <c r="CS48" s="1"/>
      <c r="CV48" s="19">
        <f t="shared" si="34"/>
        <v>19.247787610619472</v>
      </c>
      <c r="CW48" s="19">
        <f t="shared" si="35"/>
        <v>2309.7345132743367</v>
      </c>
      <c r="CX48" s="20" t="str">
        <f t="shared" si="36"/>
        <v>Cohidrex</v>
      </c>
      <c r="CY48" s="19">
        <v>32.965931019593157</v>
      </c>
      <c r="CZ48" s="19">
        <f t="shared" si="21"/>
        <v>3955.9117223511789</v>
      </c>
      <c r="DA48" s="20"/>
      <c r="DB48" s="20"/>
      <c r="DC48" s="20"/>
      <c r="DD48" s="20"/>
      <c r="DE48" s="20" t="str">
        <f t="shared" si="37"/>
        <v>Cohidrex</v>
      </c>
      <c r="DF48" s="19">
        <f t="shared" si="38"/>
        <v>-13.718143408973685</v>
      </c>
      <c r="DG48" s="21">
        <f t="shared" si="23"/>
        <v>-0.71271273802943724</v>
      </c>
      <c r="DH48" s="16">
        <f t="shared" si="39"/>
        <v>-13.718143408973685</v>
      </c>
      <c r="DI48" s="7">
        <f t="shared" si="40"/>
        <v>-1646.1772090768422</v>
      </c>
      <c r="DJ48" s="7">
        <f t="shared" si="41"/>
        <v>32.965931019593157</v>
      </c>
      <c r="DK48" s="7">
        <v>28.104617150980015</v>
      </c>
      <c r="DL48" s="7" t="s">
        <v>342</v>
      </c>
      <c r="DM48" s="7"/>
    </row>
    <row r="49" spans="1:117">
      <c r="A49" t="s">
        <v>182</v>
      </c>
      <c r="B49">
        <v>22864</v>
      </c>
      <c r="C49" t="s">
        <v>47</v>
      </c>
      <c r="D49" s="1">
        <v>47</v>
      </c>
      <c r="E49" t="s">
        <v>182</v>
      </c>
      <c r="F49" t="s">
        <v>128</v>
      </c>
      <c r="G49" t="s">
        <v>98</v>
      </c>
      <c r="H49" s="2" t="s">
        <v>47</v>
      </c>
      <c r="I49" s="1" t="s">
        <v>6</v>
      </c>
      <c r="J49" s="1">
        <v>40</v>
      </c>
      <c r="L49" s="1">
        <v>40</v>
      </c>
      <c r="M49" s="1">
        <v>22864</v>
      </c>
      <c r="O49" s="7">
        <v>42.381290996841471</v>
      </c>
      <c r="P49" s="7">
        <f t="shared" si="24"/>
        <v>1695.2516398736589</v>
      </c>
      <c r="Q49" t="s">
        <v>237</v>
      </c>
      <c r="R49" t="s">
        <v>292</v>
      </c>
      <c r="S49">
        <v>15</v>
      </c>
      <c r="T49">
        <f t="shared" si="25"/>
        <v>600</v>
      </c>
      <c r="U49" s="7">
        <f t="shared" si="26"/>
        <v>6.5693430656934311</v>
      </c>
      <c r="V49" t="s">
        <v>240</v>
      </c>
      <c r="W49" s="7">
        <v>103.22</v>
      </c>
      <c r="X49" s="7">
        <f t="shared" si="27"/>
        <v>4128.8</v>
      </c>
      <c r="Y49" t="s">
        <v>237</v>
      </c>
      <c r="Z49" t="s">
        <v>337</v>
      </c>
      <c r="AA49">
        <v>27.2</v>
      </c>
      <c r="AB49" t="s">
        <v>268</v>
      </c>
      <c r="AC49" s="12">
        <v>36.097345132743364</v>
      </c>
      <c r="AD49" s="7">
        <f t="shared" si="28"/>
        <v>1443.8938053097345</v>
      </c>
      <c r="AE49" t="s">
        <v>237</v>
      </c>
      <c r="AI49" s="7">
        <v>66.900000000000006</v>
      </c>
      <c r="AJ49" s="7">
        <v>2676</v>
      </c>
      <c r="AK49" t="s">
        <v>265</v>
      </c>
      <c r="AL49" t="s">
        <v>266</v>
      </c>
      <c r="AN49" t="s">
        <v>263</v>
      </c>
      <c r="AO49" s="7">
        <v>316.40000000000003</v>
      </c>
      <c r="AP49" s="7">
        <f t="shared" si="29"/>
        <v>12656.000000000002</v>
      </c>
      <c r="AQ49" t="s">
        <v>253</v>
      </c>
      <c r="AT49" t="s">
        <v>260</v>
      </c>
      <c r="AW49" s="17"/>
      <c r="AX49" s="11">
        <v>51.749999999999993</v>
      </c>
      <c r="AY49" s="11">
        <f t="shared" si="30"/>
        <v>2069.9999999999995</v>
      </c>
      <c r="AZ49" t="s">
        <v>348</v>
      </c>
      <c r="BA49" t="s">
        <v>349</v>
      </c>
      <c r="BB49" t="s">
        <v>350</v>
      </c>
      <c r="BE49" s="7"/>
      <c r="BF49" s="7">
        <v>97.457627118644069</v>
      </c>
      <c r="BG49" s="7">
        <f t="shared" si="17"/>
        <v>3898.3050847457625</v>
      </c>
      <c r="BH49" t="s">
        <v>237</v>
      </c>
      <c r="BI49" t="s">
        <v>353</v>
      </c>
      <c r="BN49" s="7"/>
      <c r="BO49" s="7">
        <v>271.60169491525426</v>
      </c>
      <c r="BP49" s="7">
        <f t="shared" si="31"/>
        <v>10864.06779661017</v>
      </c>
      <c r="BQ49" s="1" t="s">
        <v>356</v>
      </c>
      <c r="BR49" s="1" t="s">
        <v>357</v>
      </c>
      <c r="BS49" s="1">
        <v>90</v>
      </c>
      <c r="BT49" s="1"/>
      <c r="BU49" s="1"/>
      <c r="BV49" s="23"/>
      <c r="BW49" s="23">
        <v>0</v>
      </c>
      <c r="BX49" s="23"/>
      <c r="BY49" s="1"/>
      <c r="BZ49" s="1"/>
      <c r="CA49" s="1"/>
      <c r="CB49" s="23"/>
      <c r="CC49" s="25">
        <v>0</v>
      </c>
      <c r="CD49" s="25">
        <f t="shared" si="32"/>
        <v>0</v>
      </c>
      <c r="CF49" s="2" t="s">
        <v>365</v>
      </c>
      <c r="CG49" s="2" t="s">
        <v>366</v>
      </c>
      <c r="CH49" s="23"/>
      <c r="CI49" s="23">
        <v>131.98968312453945</v>
      </c>
      <c r="CJ49" s="23">
        <f t="shared" si="33"/>
        <v>5279.5873249815777</v>
      </c>
      <c r="CK49" s="1" t="s">
        <v>368</v>
      </c>
      <c r="CL49" s="1"/>
      <c r="CM49" s="1" t="s">
        <v>369</v>
      </c>
      <c r="CN49" s="1"/>
      <c r="CO49" s="1"/>
      <c r="CP49" s="1"/>
      <c r="CQ49" s="1"/>
      <c r="CR49" s="1"/>
      <c r="CS49" s="1"/>
      <c r="CV49" s="19">
        <f t="shared" si="34"/>
        <v>36.097345132743364</v>
      </c>
      <c r="CW49" s="19">
        <f t="shared" si="35"/>
        <v>1443.8938053097345</v>
      </c>
      <c r="CX49" s="20" t="str">
        <f t="shared" si="36"/>
        <v>Cohidrex</v>
      </c>
      <c r="CY49" s="19">
        <v>44.487934684293251</v>
      </c>
      <c r="CZ49" s="19">
        <f t="shared" si="21"/>
        <v>1779.5173873717299</v>
      </c>
      <c r="DA49" s="20"/>
      <c r="DB49" s="20"/>
      <c r="DC49" s="20"/>
      <c r="DD49" s="20"/>
      <c r="DE49" s="20" t="str">
        <f t="shared" si="37"/>
        <v>Cohidrex</v>
      </c>
      <c r="DF49" s="19">
        <f t="shared" si="38"/>
        <v>-8.3905895515498869</v>
      </c>
      <c r="DG49" s="21">
        <f t="shared" si="23"/>
        <v>-0.23244339772619202</v>
      </c>
      <c r="DH49" s="16">
        <f t="shared" si="39"/>
        <v>-8.3905895515498869</v>
      </c>
      <c r="DI49" s="7">
        <f t="shared" si="40"/>
        <v>-335.62358206199548</v>
      </c>
      <c r="DJ49" s="7">
        <f t="shared" si="41"/>
        <v>44.487934684293251</v>
      </c>
      <c r="DK49" s="7">
        <v>37.91859161859982</v>
      </c>
      <c r="DL49" s="7" t="s">
        <v>342</v>
      </c>
      <c r="DM49" s="7"/>
    </row>
    <row r="50" spans="1:117">
      <c r="A50" t="s">
        <v>183</v>
      </c>
      <c r="B50">
        <v>22588</v>
      </c>
      <c r="C50" t="s">
        <v>48</v>
      </c>
      <c r="D50" s="1">
        <v>48</v>
      </c>
      <c r="E50" t="s">
        <v>183</v>
      </c>
      <c r="F50" t="s">
        <v>128</v>
      </c>
      <c r="G50" t="s">
        <v>80</v>
      </c>
      <c r="H50" s="2" t="s">
        <v>48</v>
      </c>
      <c r="I50" s="1" t="s">
        <v>6</v>
      </c>
      <c r="J50" s="1">
        <v>40</v>
      </c>
      <c r="L50" s="1">
        <v>40</v>
      </c>
      <c r="M50" s="1">
        <v>22588</v>
      </c>
      <c r="O50" s="7">
        <v>42.381546594057006</v>
      </c>
      <c r="P50" s="7">
        <f t="shared" si="24"/>
        <v>1695.2618637622802</v>
      </c>
      <c r="Q50" t="s">
        <v>237</v>
      </c>
      <c r="R50" t="s">
        <v>293</v>
      </c>
      <c r="S50">
        <v>15</v>
      </c>
      <c r="T50">
        <f t="shared" si="25"/>
        <v>600</v>
      </c>
      <c r="U50" s="7">
        <f t="shared" si="26"/>
        <v>6.5693430656934311</v>
      </c>
      <c r="V50" t="s">
        <v>240</v>
      </c>
      <c r="W50" s="7">
        <v>103.22</v>
      </c>
      <c r="X50" s="7">
        <f t="shared" si="27"/>
        <v>4128.8</v>
      </c>
      <c r="Y50" t="s">
        <v>237</v>
      </c>
      <c r="Z50" t="s">
        <v>338</v>
      </c>
      <c r="AA50">
        <v>27.2</v>
      </c>
      <c r="AB50" t="s">
        <v>268</v>
      </c>
      <c r="AC50" s="12">
        <v>36.097345132743364</v>
      </c>
      <c r="AD50" s="7">
        <f t="shared" si="28"/>
        <v>1443.8938053097345</v>
      </c>
      <c r="AE50" t="s">
        <v>237</v>
      </c>
      <c r="AI50" s="7">
        <v>66.900000000000006</v>
      </c>
      <c r="AJ50" s="7">
        <v>2676</v>
      </c>
      <c r="AK50" t="s">
        <v>265</v>
      </c>
      <c r="AL50" t="s">
        <v>266</v>
      </c>
      <c r="AN50" t="s">
        <v>263</v>
      </c>
      <c r="AO50" s="7">
        <v>316.40000000000003</v>
      </c>
      <c r="AP50" s="7">
        <f t="shared" si="29"/>
        <v>12656.000000000002</v>
      </c>
      <c r="AQ50" t="s">
        <v>253</v>
      </c>
      <c r="AT50" t="s">
        <v>260</v>
      </c>
      <c r="AW50" s="17"/>
      <c r="AX50" s="11">
        <v>51.749999999999993</v>
      </c>
      <c r="AY50" s="11">
        <f t="shared" si="30"/>
        <v>2069.9999999999995</v>
      </c>
      <c r="AZ50" t="s">
        <v>348</v>
      </c>
      <c r="BA50" t="s">
        <v>349</v>
      </c>
      <c r="BB50" t="s">
        <v>350</v>
      </c>
      <c r="BE50" s="7"/>
      <c r="BF50" s="7">
        <v>97.457627118644069</v>
      </c>
      <c r="BG50" s="7">
        <f t="shared" si="17"/>
        <v>3898.3050847457625</v>
      </c>
      <c r="BH50" t="s">
        <v>237</v>
      </c>
      <c r="BI50" t="s">
        <v>353</v>
      </c>
      <c r="BN50" s="7"/>
      <c r="BO50" s="7">
        <v>271.60169491525426</v>
      </c>
      <c r="BP50" s="7">
        <f t="shared" si="31"/>
        <v>10864.06779661017</v>
      </c>
      <c r="BQ50" s="1" t="s">
        <v>356</v>
      </c>
      <c r="BR50" s="1" t="s">
        <v>357</v>
      </c>
      <c r="BS50" s="1">
        <v>90</v>
      </c>
      <c r="BT50" s="1"/>
      <c r="BU50" s="1"/>
      <c r="BV50" s="23"/>
      <c r="BW50" s="23">
        <v>0</v>
      </c>
      <c r="BX50" s="23"/>
      <c r="BY50" s="1"/>
      <c r="BZ50" s="1"/>
      <c r="CA50" s="1"/>
      <c r="CB50" s="23"/>
      <c r="CC50" s="25">
        <v>0</v>
      </c>
      <c r="CD50" s="25">
        <f t="shared" si="32"/>
        <v>0</v>
      </c>
      <c r="CF50" s="2" t="s">
        <v>365</v>
      </c>
      <c r="CG50" s="2" t="s">
        <v>366</v>
      </c>
      <c r="CH50" s="23"/>
      <c r="CI50" s="23">
        <v>131.98968312453945</v>
      </c>
      <c r="CJ50" s="23">
        <f t="shared" si="33"/>
        <v>5279.5873249815777</v>
      </c>
      <c r="CK50" s="1" t="s">
        <v>368</v>
      </c>
      <c r="CL50" s="1"/>
      <c r="CM50" s="1" t="s">
        <v>369</v>
      </c>
      <c r="CN50" s="1"/>
      <c r="CO50" s="1"/>
      <c r="CP50" s="1"/>
      <c r="CQ50" s="1"/>
      <c r="CR50" s="1"/>
      <c r="CS50" s="1"/>
      <c r="CV50" s="19">
        <f t="shared" si="34"/>
        <v>36.097345132743364</v>
      </c>
      <c r="CW50" s="19">
        <f t="shared" si="35"/>
        <v>1443.8938053097345</v>
      </c>
      <c r="CX50" s="20" t="str">
        <f t="shared" si="36"/>
        <v>Cohidrex</v>
      </c>
      <c r="CY50" s="19">
        <v>44.488618099180762</v>
      </c>
      <c r="CZ50" s="19">
        <f t="shared" si="21"/>
        <v>1779.5447239672305</v>
      </c>
      <c r="DA50" s="20"/>
      <c r="DB50" s="20"/>
      <c r="DC50" s="20"/>
      <c r="DD50" s="20"/>
      <c r="DE50" s="20" t="str">
        <f t="shared" si="37"/>
        <v>Cohidrex</v>
      </c>
      <c r="DF50" s="19">
        <f t="shared" si="38"/>
        <v>-8.3912729664373984</v>
      </c>
      <c r="DG50" s="21">
        <f t="shared" si="23"/>
        <v>-0.23246233027884922</v>
      </c>
      <c r="DH50" s="16">
        <f t="shared" si="39"/>
        <v>-8.3912729664373984</v>
      </c>
      <c r="DI50" s="7">
        <f t="shared" si="40"/>
        <v>-335.65091865749594</v>
      </c>
      <c r="DJ50" s="7">
        <f t="shared" si="41"/>
        <v>44.488618099180762</v>
      </c>
      <c r="DK50" s="7">
        <v>37.919275033487331</v>
      </c>
      <c r="DL50" s="7" t="s">
        <v>342</v>
      </c>
      <c r="DM50" s="7"/>
    </row>
    <row r="51" spans="1:117">
      <c r="A51" t="s">
        <v>184</v>
      </c>
      <c r="B51">
        <v>22584</v>
      </c>
      <c r="C51" t="s">
        <v>49</v>
      </c>
      <c r="D51" s="1">
        <v>49</v>
      </c>
      <c r="E51" t="s">
        <v>184</v>
      </c>
      <c r="F51" t="s">
        <v>128</v>
      </c>
      <c r="G51" t="s">
        <v>83</v>
      </c>
      <c r="H51" s="2" t="s">
        <v>49</v>
      </c>
      <c r="I51" s="1" t="s">
        <v>6</v>
      </c>
      <c r="J51" s="1">
        <v>120</v>
      </c>
      <c r="L51" s="1">
        <v>120</v>
      </c>
      <c r="M51" s="1">
        <v>22584</v>
      </c>
      <c r="O51" s="7">
        <v>2.6541005697709332</v>
      </c>
      <c r="P51" s="7">
        <f t="shared" si="24"/>
        <v>318.49206837251199</v>
      </c>
      <c r="Q51" t="s">
        <v>237</v>
      </c>
      <c r="R51" t="s">
        <v>288</v>
      </c>
      <c r="S51">
        <v>0.11</v>
      </c>
      <c r="T51">
        <f t="shared" si="25"/>
        <v>13.2</v>
      </c>
      <c r="U51" s="7">
        <f t="shared" si="26"/>
        <v>4.8175182481751823E-2</v>
      </c>
      <c r="V51" t="s">
        <v>240</v>
      </c>
      <c r="W51" s="7">
        <v>3.96</v>
      </c>
      <c r="X51" s="7">
        <f t="shared" si="27"/>
        <v>475.2</v>
      </c>
      <c r="Y51" t="s">
        <v>237</v>
      </c>
      <c r="Z51" t="s">
        <v>335</v>
      </c>
      <c r="AA51">
        <v>0.13</v>
      </c>
      <c r="AB51" t="s">
        <v>268</v>
      </c>
      <c r="AC51" s="12">
        <v>2.0442477876106198</v>
      </c>
      <c r="AD51" s="7">
        <f t="shared" si="28"/>
        <v>245.30973451327438</v>
      </c>
      <c r="AE51" t="s">
        <v>237</v>
      </c>
      <c r="AI51" s="7">
        <v>3.8</v>
      </c>
      <c r="AJ51" s="7">
        <v>456</v>
      </c>
      <c r="AK51" t="s">
        <v>265</v>
      </c>
      <c r="AL51" t="s">
        <v>266</v>
      </c>
      <c r="AN51" t="s">
        <v>263</v>
      </c>
      <c r="AO51" s="7">
        <v>10.199999999999999</v>
      </c>
      <c r="AP51" s="7">
        <f t="shared" si="29"/>
        <v>1224</v>
      </c>
      <c r="AQ51" t="s">
        <v>254</v>
      </c>
      <c r="AT51" t="s">
        <v>259</v>
      </c>
      <c r="AW51" s="17"/>
      <c r="AX51" s="11">
        <v>2.7024999999999997</v>
      </c>
      <c r="AY51" s="11">
        <f t="shared" si="30"/>
        <v>324.29999999999995</v>
      </c>
      <c r="AZ51" t="s">
        <v>348</v>
      </c>
      <c r="BA51" t="s">
        <v>349</v>
      </c>
      <c r="BB51" t="s">
        <v>350</v>
      </c>
      <c r="BE51" s="7"/>
      <c r="BF51" s="7">
        <v>6.7796610169491531</v>
      </c>
      <c r="BG51" s="7">
        <f t="shared" si="17"/>
        <v>813.55932203389841</v>
      </c>
      <c r="BH51" t="s">
        <v>237</v>
      </c>
      <c r="BI51" t="s">
        <v>353</v>
      </c>
      <c r="BN51" s="7"/>
      <c r="BO51" s="7">
        <v>7.7203389830508478</v>
      </c>
      <c r="BP51" s="7">
        <f t="shared" si="31"/>
        <v>926.4406779661017</v>
      </c>
      <c r="BQ51" s="1" t="s">
        <v>356</v>
      </c>
      <c r="BR51" s="1" t="s">
        <v>358</v>
      </c>
      <c r="BS51" s="1">
        <v>30</v>
      </c>
      <c r="BT51" s="1"/>
      <c r="BU51" s="1"/>
      <c r="BV51" s="23"/>
      <c r="BW51" s="23">
        <v>6.8644067796610173</v>
      </c>
      <c r="BX51" s="23">
        <v>972</v>
      </c>
      <c r="BY51" s="1" t="s">
        <v>356</v>
      </c>
      <c r="BZ51" s="1" t="s">
        <v>363</v>
      </c>
      <c r="CA51" s="1" t="s">
        <v>375</v>
      </c>
      <c r="CB51" s="23"/>
      <c r="CC51" s="25">
        <v>0</v>
      </c>
      <c r="CD51" s="25">
        <f t="shared" si="32"/>
        <v>0</v>
      </c>
      <c r="CF51" s="2" t="s">
        <v>365</v>
      </c>
      <c r="CG51" s="2" t="s">
        <v>366</v>
      </c>
      <c r="CH51" s="23"/>
      <c r="CI51" s="23">
        <v>1.9896831245394255</v>
      </c>
      <c r="CJ51" s="23">
        <f t="shared" si="33"/>
        <v>238.76197494473107</v>
      </c>
      <c r="CK51" s="1" t="s">
        <v>368</v>
      </c>
      <c r="CL51" s="1"/>
      <c r="CM51" s="1" t="s">
        <v>369</v>
      </c>
      <c r="CN51" s="1"/>
      <c r="CO51" s="1"/>
      <c r="CP51" s="1"/>
      <c r="CQ51" s="1"/>
      <c r="CR51" s="1"/>
      <c r="CS51" s="1"/>
      <c r="CV51" s="19">
        <f t="shared" si="34"/>
        <v>2.0442477876106198</v>
      </c>
      <c r="CW51" s="19">
        <f t="shared" si="35"/>
        <v>245.30973451327438</v>
      </c>
      <c r="CX51" s="20" t="str">
        <f t="shared" si="36"/>
        <v>Cohidrex</v>
      </c>
      <c r="CY51" s="19">
        <v>2.6167763688899965</v>
      </c>
      <c r="CZ51" s="19">
        <f t="shared" si="21"/>
        <v>314.01316426679961</v>
      </c>
      <c r="DA51" s="20"/>
      <c r="DB51" s="20"/>
      <c r="DC51" s="20"/>
      <c r="DD51" s="20"/>
      <c r="DE51" s="20" t="str">
        <f t="shared" si="37"/>
        <v>Cohidrex</v>
      </c>
      <c r="DF51" s="19">
        <f t="shared" si="38"/>
        <v>-0.57252858127937678</v>
      </c>
      <c r="DG51" s="21">
        <f t="shared" si="23"/>
        <v>-0.28006809387259551</v>
      </c>
      <c r="DH51" s="16">
        <f t="shared" si="39"/>
        <v>-0.57252858127937678</v>
      </c>
      <c r="DI51" s="7">
        <f t="shared" si="40"/>
        <v>-68.703429753525214</v>
      </c>
      <c r="DJ51" s="7">
        <f t="shared" si="41"/>
        <v>2.6167763688899965</v>
      </c>
      <c r="DK51" s="7">
        <v>2.5686011864082445</v>
      </c>
      <c r="DL51" s="7" t="s">
        <v>342</v>
      </c>
      <c r="DM51" s="7"/>
    </row>
    <row r="52" spans="1:117">
      <c r="A52" t="s">
        <v>185</v>
      </c>
      <c r="B52">
        <v>22596</v>
      </c>
      <c r="C52" t="s">
        <v>50</v>
      </c>
      <c r="D52" s="1">
        <v>50</v>
      </c>
      <c r="E52" t="s">
        <v>185</v>
      </c>
      <c r="F52" t="s">
        <v>128</v>
      </c>
      <c r="G52" t="s">
        <v>99</v>
      </c>
      <c r="H52" s="2" t="s">
        <v>50</v>
      </c>
      <c r="I52" s="1" t="s">
        <v>6</v>
      </c>
      <c r="J52" s="1">
        <v>30</v>
      </c>
      <c r="L52" s="1">
        <v>30</v>
      </c>
      <c r="M52" s="1">
        <v>22596</v>
      </c>
      <c r="O52" s="7">
        <v>67.209984000000006</v>
      </c>
      <c r="P52" s="7">
        <f t="shared" si="24"/>
        <v>2016.2995200000003</v>
      </c>
      <c r="Q52" t="s">
        <v>237</v>
      </c>
      <c r="R52" t="s">
        <v>50</v>
      </c>
      <c r="S52">
        <v>36.729999999999997</v>
      </c>
      <c r="T52">
        <f t="shared" si="25"/>
        <v>1101.8999999999999</v>
      </c>
      <c r="U52" s="7">
        <f t="shared" si="26"/>
        <v>16.086131386861314</v>
      </c>
      <c r="V52" t="s">
        <v>240</v>
      </c>
      <c r="W52" s="7">
        <v>58.84</v>
      </c>
      <c r="X52" s="7">
        <f t="shared" si="27"/>
        <v>1765.2</v>
      </c>
      <c r="Y52" t="s">
        <v>237</v>
      </c>
      <c r="Z52" t="s">
        <v>50</v>
      </c>
      <c r="AA52">
        <v>36</v>
      </c>
      <c r="AB52" t="s">
        <v>268</v>
      </c>
      <c r="AC52" s="12">
        <v>49.168141592920364</v>
      </c>
      <c r="AD52" s="7">
        <f t="shared" si="28"/>
        <v>1475.0442477876109</v>
      </c>
      <c r="AE52" t="s">
        <v>237</v>
      </c>
      <c r="AI52" s="7">
        <v>91.1</v>
      </c>
      <c r="AJ52" s="7">
        <v>2733</v>
      </c>
      <c r="AK52" t="s">
        <v>265</v>
      </c>
      <c r="AL52" t="s">
        <v>266</v>
      </c>
      <c r="AN52" t="s">
        <v>258</v>
      </c>
      <c r="AO52" s="7">
        <v>117.8</v>
      </c>
      <c r="AP52" s="7">
        <f t="shared" si="29"/>
        <v>3534</v>
      </c>
      <c r="AQ52" t="s">
        <v>254</v>
      </c>
      <c r="AT52" t="s">
        <v>261</v>
      </c>
      <c r="AW52" s="17"/>
      <c r="AX52" s="11">
        <v>105.8</v>
      </c>
      <c r="AY52" s="11">
        <f t="shared" si="30"/>
        <v>3174</v>
      </c>
      <c r="AZ52" t="s">
        <v>348</v>
      </c>
      <c r="BA52" t="s">
        <v>349</v>
      </c>
      <c r="BB52" t="s">
        <v>350</v>
      </c>
      <c r="BE52" s="7"/>
      <c r="BF52" s="7">
        <v>122.88135593220339</v>
      </c>
      <c r="BG52" s="7">
        <f t="shared" si="17"/>
        <v>3686.4406779661017</v>
      </c>
      <c r="BH52" t="s">
        <v>237</v>
      </c>
      <c r="BI52" t="s">
        <v>353</v>
      </c>
      <c r="BN52" s="7"/>
      <c r="BO52" s="7">
        <v>100.14406779661017</v>
      </c>
      <c r="BP52" s="7">
        <f t="shared" si="31"/>
        <v>3004.3220338983051</v>
      </c>
      <c r="BQ52" s="1" t="s">
        <v>356</v>
      </c>
      <c r="BR52" s="1" t="s">
        <v>358</v>
      </c>
      <c r="BS52" s="1">
        <v>120</v>
      </c>
      <c r="BT52" s="1"/>
      <c r="BU52" s="1"/>
      <c r="BV52" s="23"/>
      <c r="BW52" s="23">
        <v>88.983050847457633</v>
      </c>
      <c r="BX52" s="23">
        <v>3150</v>
      </c>
      <c r="BY52" s="1" t="s">
        <v>356</v>
      </c>
      <c r="BZ52" s="1" t="s">
        <v>363</v>
      </c>
      <c r="CA52" s="1" t="s">
        <v>375</v>
      </c>
      <c r="CB52" s="23"/>
      <c r="CC52" s="25">
        <v>47.940677966101696</v>
      </c>
      <c r="CD52" s="25">
        <f t="shared" si="32"/>
        <v>1438.2203389830509</v>
      </c>
      <c r="CF52" s="2" t="s">
        <v>365</v>
      </c>
      <c r="CG52" s="2" t="s">
        <v>366</v>
      </c>
      <c r="CH52" s="23"/>
      <c r="CI52" s="23">
        <v>142.84450994841566</v>
      </c>
      <c r="CJ52" s="23">
        <f t="shared" si="33"/>
        <v>4285.3352984524699</v>
      </c>
      <c r="CK52" s="1" t="s">
        <v>368</v>
      </c>
      <c r="CL52" s="1"/>
      <c r="CM52" s="1" t="s">
        <v>369</v>
      </c>
      <c r="CN52" s="1"/>
      <c r="CO52" s="1"/>
      <c r="CP52" s="1"/>
      <c r="CQ52" s="1"/>
      <c r="CR52" s="1"/>
      <c r="CS52" s="1"/>
      <c r="CV52" s="19">
        <f t="shared" si="34"/>
        <v>49.168141592920364</v>
      </c>
      <c r="CW52" s="19">
        <f t="shared" si="35"/>
        <v>1475.0442477876109</v>
      </c>
      <c r="CX52" s="20" t="str">
        <f t="shared" si="36"/>
        <v>Cohidrex</v>
      </c>
      <c r="CY52" s="19">
        <v>86.740333042053976</v>
      </c>
      <c r="CZ52" s="19">
        <f t="shared" si="21"/>
        <v>2602.2099912616195</v>
      </c>
      <c r="DA52" s="20"/>
      <c r="DB52" s="20"/>
      <c r="DC52" s="20"/>
      <c r="DD52" s="20"/>
      <c r="DE52" s="20" t="str">
        <f t="shared" si="37"/>
        <v>Cohidrex</v>
      </c>
      <c r="DF52" s="19">
        <f t="shared" si="38"/>
        <v>-37.572191449133612</v>
      </c>
      <c r="DG52" s="21">
        <f t="shared" si="23"/>
        <v>-0.76415724149605779</v>
      </c>
      <c r="DH52" s="16">
        <f t="shared" si="39"/>
        <v>-37.572191449133612</v>
      </c>
      <c r="DI52" s="7">
        <f t="shared" si="40"/>
        <v>-1127.1657434740084</v>
      </c>
      <c r="DJ52" s="7">
        <f t="shared" si="41"/>
        <v>86.740333042053976</v>
      </c>
      <c r="DK52" s="7">
        <v>70.654201655192665</v>
      </c>
      <c r="DL52" s="7" t="s">
        <v>342</v>
      </c>
      <c r="DM52" s="7"/>
    </row>
    <row r="53" spans="1:117">
      <c r="A53" t="s">
        <v>186</v>
      </c>
      <c r="B53">
        <v>15229</v>
      </c>
      <c r="C53" t="s">
        <v>21</v>
      </c>
      <c r="D53" s="1">
        <v>51</v>
      </c>
      <c r="E53" t="s">
        <v>186</v>
      </c>
      <c r="F53" t="s">
        <v>128</v>
      </c>
      <c r="G53" t="s">
        <v>81</v>
      </c>
      <c r="H53" s="2" t="s">
        <v>21</v>
      </c>
      <c r="I53" s="1" t="s">
        <v>6</v>
      </c>
      <c r="J53" s="1">
        <v>260</v>
      </c>
      <c r="L53" s="1">
        <v>260</v>
      </c>
      <c r="M53" s="1">
        <v>15229</v>
      </c>
      <c r="O53" s="7">
        <v>0.54</v>
      </c>
      <c r="P53" s="7">
        <f t="shared" si="24"/>
        <v>140.4</v>
      </c>
      <c r="Q53" t="s">
        <v>237</v>
      </c>
      <c r="R53" t="s">
        <v>276</v>
      </c>
      <c r="S53">
        <v>0.16</v>
      </c>
      <c r="T53">
        <f t="shared" si="25"/>
        <v>41.6</v>
      </c>
      <c r="U53" s="7">
        <f t="shared" si="26"/>
        <v>7.0072992700729933E-2</v>
      </c>
      <c r="V53" t="s">
        <v>240</v>
      </c>
      <c r="W53" s="7">
        <v>0.44</v>
      </c>
      <c r="X53" s="7">
        <f t="shared" si="27"/>
        <v>114.4</v>
      </c>
      <c r="Y53" t="s">
        <v>237</v>
      </c>
      <c r="Z53" t="s">
        <v>323</v>
      </c>
      <c r="AA53">
        <v>0.16</v>
      </c>
      <c r="AB53" t="s">
        <v>268</v>
      </c>
      <c r="AC53" s="12">
        <v>0.38938053097345138</v>
      </c>
      <c r="AD53" s="7">
        <f t="shared" si="28"/>
        <v>101.23893805309736</v>
      </c>
      <c r="AE53" t="s">
        <v>237</v>
      </c>
      <c r="AI53" s="7">
        <v>0.9</v>
      </c>
      <c r="AJ53" s="7">
        <v>234</v>
      </c>
      <c r="AK53" t="s">
        <v>265</v>
      </c>
      <c r="AL53" t="s">
        <v>266</v>
      </c>
      <c r="AN53" t="s">
        <v>263</v>
      </c>
      <c r="AO53" s="7">
        <v>0.79999999999999993</v>
      </c>
      <c r="AP53" s="7">
        <f t="shared" si="29"/>
        <v>207.99999999999997</v>
      </c>
      <c r="AQ53" t="s">
        <v>254</v>
      </c>
      <c r="AT53" t="s">
        <v>264</v>
      </c>
      <c r="AW53" s="17"/>
      <c r="AX53" s="11">
        <v>0.57499999999999996</v>
      </c>
      <c r="AY53" s="11">
        <f t="shared" si="30"/>
        <v>149.5</v>
      </c>
      <c r="BE53" s="7"/>
      <c r="BF53" s="7">
        <v>1.2711864406779663</v>
      </c>
      <c r="BG53" s="7">
        <f t="shared" si="17"/>
        <v>330.50847457627123</v>
      </c>
      <c r="BH53" t="s">
        <v>237</v>
      </c>
      <c r="BI53" t="s">
        <v>353</v>
      </c>
      <c r="BN53" s="7"/>
      <c r="BO53" s="7">
        <v>0.55932203389830515</v>
      </c>
      <c r="BP53" s="7">
        <f t="shared" si="31"/>
        <v>145.42372881355934</v>
      </c>
      <c r="BQ53" s="1" t="s">
        <v>356</v>
      </c>
      <c r="BR53" s="1" t="s">
        <v>358</v>
      </c>
      <c r="BS53" s="1">
        <v>60</v>
      </c>
      <c r="BT53" s="1"/>
      <c r="BU53" s="1"/>
      <c r="BV53" s="23"/>
      <c r="BW53" s="23">
        <v>0.76271186440677974</v>
      </c>
      <c r="BX53" s="23">
        <v>234</v>
      </c>
      <c r="BY53" s="1" t="s">
        <v>356</v>
      </c>
      <c r="BZ53" s="1" t="s">
        <v>356</v>
      </c>
      <c r="CA53" s="1" t="s">
        <v>375</v>
      </c>
      <c r="CB53" s="23"/>
      <c r="CC53" s="25">
        <v>0</v>
      </c>
      <c r="CD53" s="25">
        <f t="shared" si="32"/>
        <v>0</v>
      </c>
      <c r="CF53" s="2" t="s">
        <v>365</v>
      </c>
      <c r="CG53" s="2" t="s">
        <v>366</v>
      </c>
      <c r="CH53" s="23"/>
      <c r="CI53" s="23">
        <v>0.78113485630066337</v>
      </c>
      <c r="CJ53" s="23">
        <f t="shared" si="33"/>
        <v>203.09506263817246</v>
      </c>
      <c r="CK53" s="1" t="s">
        <v>368</v>
      </c>
      <c r="CL53" s="1"/>
      <c r="CM53" s="1" t="s">
        <v>369</v>
      </c>
      <c r="CN53" s="1"/>
      <c r="CO53" s="1"/>
      <c r="CP53" s="1"/>
      <c r="CQ53" s="1"/>
      <c r="CR53" s="1"/>
      <c r="CS53" s="1"/>
      <c r="CV53" s="19">
        <f t="shared" si="34"/>
        <v>0.38938053097345138</v>
      </c>
      <c r="CW53" s="19">
        <f t="shared" si="35"/>
        <v>101.23893805309736</v>
      </c>
      <c r="CX53" s="20" t="str">
        <f t="shared" si="36"/>
        <v>Cohidrex</v>
      </c>
      <c r="CY53" s="19">
        <v>0.60977681177088672</v>
      </c>
      <c r="CZ53" s="19">
        <f t="shared" si="21"/>
        <v>158.54197106043054</v>
      </c>
      <c r="DA53" s="20"/>
      <c r="DB53" s="20"/>
      <c r="DC53" s="20"/>
      <c r="DD53" s="20"/>
      <c r="DE53" s="20" t="str">
        <f t="shared" si="37"/>
        <v>Cohidrex</v>
      </c>
      <c r="DF53" s="19">
        <f t="shared" si="38"/>
        <v>-0.22039628079743534</v>
      </c>
      <c r="DG53" s="21">
        <f t="shared" si="23"/>
        <v>-0.56601772113886795</v>
      </c>
      <c r="DH53" s="16">
        <f t="shared" si="39"/>
        <v>-0.22039628079743534</v>
      </c>
      <c r="DI53" s="7">
        <f t="shared" si="40"/>
        <v>-57.303033007333191</v>
      </c>
      <c r="DJ53" s="7">
        <f t="shared" si="41"/>
        <v>0.60977681177088672</v>
      </c>
      <c r="DK53" s="7">
        <v>0.53970381907015674</v>
      </c>
      <c r="DL53" s="7" t="s">
        <v>342</v>
      </c>
      <c r="DM53" s="7"/>
    </row>
    <row r="54" spans="1:117">
      <c r="A54" t="s">
        <v>187</v>
      </c>
      <c r="B54">
        <v>18099</v>
      </c>
      <c r="C54" t="s">
        <v>20</v>
      </c>
      <c r="D54" s="1">
        <v>52</v>
      </c>
      <c r="E54" t="s">
        <v>187</v>
      </c>
      <c r="F54" t="s">
        <v>128</v>
      </c>
      <c r="G54" t="s">
        <v>87</v>
      </c>
      <c r="H54" s="2" t="s">
        <v>20</v>
      </c>
      <c r="I54" s="1" t="s">
        <v>6</v>
      </c>
      <c r="J54" s="1">
        <v>260</v>
      </c>
      <c r="L54" s="1">
        <v>260</v>
      </c>
      <c r="M54" s="1">
        <v>18099</v>
      </c>
      <c r="O54" s="7">
        <v>0.21</v>
      </c>
      <c r="P54" s="7">
        <f t="shared" si="24"/>
        <v>54.6</v>
      </c>
      <c r="Q54" t="s">
        <v>237</v>
      </c>
      <c r="R54" t="s">
        <v>275</v>
      </c>
      <c r="S54">
        <v>0.05</v>
      </c>
      <c r="T54">
        <f t="shared" si="25"/>
        <v>13</v>
      </c>
      <c r="U54" s="7">
        <f t="shared" si="26"/>
        <v>2.1897810218978103E-2</v>
      </c>
      <c r="V54" t="s">
        <v>240</v>
      </c>
      <c r="W54" s="7">
        <v>0.15</v>
      </c>
      <c r="X54" s="7">
        <f t="shared" si="27"/>
        <v>39</v>
      </c>
      <c r="Y54" t="s">
        <v>237</v>
      </c>
      <c r="Z54" t="s">
        <v>322</v>
      </c>
      <c r="AA54">
        <v>0.06</v>
      </c>
      <c r="AB54" t="s">
        <v>268</v>
      </c>
      <c r="AC54" s="12">
        <v>0.18584070796460178</v>
      </c>
      <c r="AD54" s="7">
        <f t="shared" si="28"/>
        <v>48.318584070796462</v>
      </c>
      <c r="AE54" t="s">
        <v>237</v>
      </c>
      <c r="AI54" s="7">
        <v>0.4</v>
      </c>
      <c r="AJ54" s="7">
        <v>104</v>
      </c>
      <c r="AK54" t="s">
        <v>265</v>
      </c>
      <c r="AL54" t="s">
        <v>266</v>
      </c>
      <c r="AN54" t="s">
        <v>263</v>
      </c>
      <c r="AO54" s="7">
        <v>0.5</v>
      </c>
      <c r="AP54" s="7">
        <f t="shared" si="29"/>
        <v>130</v>
      </c>
      <c r="AQ54" t="s">
        <v>254</v>
      </c>
      <c r="AT54" t="s">
        <v>264</v>
      </c>
      <c r="AW54" s="17"/>
      <c r="AX54" s="11">
        <v>0.253</v>
      </c>
      <c r="AY54" s="11">
        <f t="shared" si="30"/>
        <v>65.78</v>
      </c>
      <c r="BE54" s="7"/>
      <c r="BF54" s="7">
        <v>0.84745762711864414</v>
      </c>
      <c r="BG54" s="7">
        <f t="shared" si="17"/>
        <v>220.33898305084747</v>
      </c>
      <c r="BH54" t="s">
        <v>237</v>
      </c>
      <c r="BI54" t="s">
        <v>353</v>
      </c>
      <c r="BN54" s="7"/>
      <c r="BO54" s="7">
        <v>0.33050847457627119</v>
      </c>
      <c r="BP54" s="7">
        <f t="shared" si="31"/>
        <v>85.932203389830505</v>
      </c>
      <c r="BQ54" s="1" t="s">
        <v>356</v>
      </c>
      <c r="BR54" s="1" t="s">
        <v>358</v>
      </c>
      <c r="BS54" s="1">
        <v>60</v>
      </c>
      <c r="BT54" s="1"/>
      <c r="BU54" s="1"/>
      <c r="BV54" s="23"/>
      <c r="BW54" s="23">
        <v>0.33898305084745767</v>
      </c>
      <c r="BX54" s="23">
        <v>104</v>
      </c>
      <c r="BY54" s="1" t="s">
        <v>356</v>
      </c>
      <c r="BZ54" s="1" t="s">
        <v>356</v>
      </c>
      <c r="CA54" s="1" t="s">
        <v>375</v>
      </c>
      <c r="CB54" s="23"/>
      <c r="CC54" s="25">
        <v>0</v>
      </c>
      <c r="CD54" s="25">
        <f t="shared" si="32"/>
        <v>0</v>
      </c>
      <c r="CF54" s="2" t="s">
        <v>365</v>
      </c>
      <c r="CG54" s="2" t="s">
        <v>366</v>
      </c>
      <c r="CH54" s="23"/>
      <c r="CI54" s="23">
        <v>0.27266028002947684</v>
      </c>
      <c r="CJ54" s="23">
        <f t="shared" si="33"/>
        <v>70.89167280766398</v>
      </c>
      <c r="CK54" s="1" t="s">
        <v>368</v>
      </c>
      <c r="CL54" s="1"/>
      <c r="CM54" s="1" t="s">
        <v>369</v>
      </c>
      <c r="CN54" s="1"/>
      <c r="CO54" s="1"/>
      <c r="CP54" s="1"/>
      <c r="CQ54" s="1"/>
      <c r="CR54" s="1"/>
      <c r="CS54" s="1"/>
      <c r="CV54" s="19">
        <f t="shared" si="34"/>
        <v>0.15</v>
      </c>
      <c r="CW54" s="19">
        <f t="shared" si="35"/>
        <v>39</v>
      </c>
      <c r="CX54" s="20" t="str">
        <f t="shared" si="36"/>
        <v>BYG</v>
      </c>
      <c r="CY54" s="19">
        <v>0.2317881904710215</v>
      </c>
      <c r="CZ54" s="19">
        <f t="shared" si="21"/>
        <v>60.264929522465593</v>
      </c>
      <c r="DA54" s="20"/>
      <c r="DB54" s="20"/>
      <c r="DC54" s="20"/>
      <c r="DD54" s="20"/>
      <c r="DE54" s="20" t="str">
        <f t="shared" si="37"/>
        <v>BYG</v>
      </c>
      <c r="DF54" s="19">
        <f t="shared" si="38"/>
        <v>-8.178819047102151E-2</v>
      </c>
      <c r="DG54" s="21">
        <f t="shared" si="23"/>
        <v>-0.5452546031401434</v>
      </c>
      <c r="DH54" s="16">
        <f t="shared" si="39"/>
        <v>-8.178819047102151E-2</v>
      </c>
      <c r="DI54" s="7">
        <f t="shared" si="40"/>
        <v>-21.264929522465593</v>
      </c>
      <c r="DJ54" s="7">
        <f t="shared" si="41"/>
        <v>0.2317881904710215</v>
      </c>
      <c r="DK54" s="7">
        <v>0.2098903802520434</v>
      </c>
      <c r="DL54" s="7" t="s">
        <v>342</v>
      </c>
      <c r="DM54" s="7"/>
    </row>
    <row r="55" spans="1:117">
      <c r="A55" t="s">
        <v>188</v>
      </c>
      <c r="B55">
        <v>6363</v>
      </c>
      <c r="C55" t="s">
        <v>51</v>
      </c>
      <c r="D55" s="1">
        <v>53</v>
      </c>
      <c r="E55" t="s">
        <v>188</v>
      </c>
      <c r="F55" t="s">
        <v>128</v>
      </c>
      <c r="G55" t="s">
        <v>82</v>
      </c>
      <c r="H55" s="2" t="s">
        <v>51</v>
      </c>
      <c r="I55" s="1" t="s">
        <v>6</v>
      </c>
      <c r="J55" s="1">
        <v>260</v>
      </c>
      <c r="L55" s="1">
        <v>260</v>
      </c>
      <c r="M55" s="1">
        <v>6363</v>
      </c>
      <c r="O55" s="7">
        <v>0.27365517241379317</v>
      </c>
      <c r="P55" s="7">
        <f t="shared" si="24"/>
        <v>71.150344827586224</v>
      </c>
      <c r="Q55" t="s">
        <v>237</v>
      </c>
      <c r="R55" t="s">
        <v>281</v>
      </c>
      <c r="S55">
        <v>0.04</v>
      </c>
      <c r="T55">
        <f t="shared" si="25"/>
        <v>10.4</v>
      </c>
      <c r="U55" s="7">
        <f t="shared" si="26"/>
        <v>1.7518248175182483E-2</v>
      </c>
      <c r="V55" t="s">
        <v>240</v>
      </c>
      <c r="W55" s="7">
        <v>0.36</v>
      </c>
      <c r="X55" s="7">
        <f t="shared" si="27"/>
        <v>93.6</v>
      </c>
      <c r="Y55" t="s">
        <v>237</v>
      </c>
      <c r="Z55" t="s">
        <v>329</v>
      </c>
      <c r="AA55">
        <v>0.02</v>
      </c>
      <c r="AB55" t="s">
        <v>268</v>
      </c>
      <c r="AC55" s="12">
        <v>0.2035398230088496</v>
      </c>
      <c r="AD55" s="7">
        <f t="shared" si="28"/>
        <v>52.920353982300895</v>
      </c>
      <c r="AE55" t="s">
        <v>237</v>
      </c>
      <c r="AI55" s="7">
        <v>0.4</v>
      </c>
      <c r="AJ55" s="7">
        <v>104</v>
      </c>
      <c r="AK55" t="s">
        <v>265</v>
      </c>
      <c r="AL55" t="s">
        <v>266</v>
      </c>
      <c r="AN55" t="s">
        <v>263</v>
      </c>
      <c r="AO55" s="7">
        <v>0.4</v>
      </c>
      <c r="AP55" s="7">
        <f t="shared" si="29"/>
        <v>104</v>
      </c>
      <c r="AQ55" t="s">
        <v>254</v>
      </c>
      <c r="AT55" t="s">
        <v>259</v>
      </c>
      <c r="AW55" s="17"/>
      <c r="AX55" s="11">
        <v>4.5999999999999999E-2</v>
      </c>
      <c r="AY55" s="11">
        <f t="shared" si="30"/>
        <v>11.959999999999999</v>
      </c>
      <c r="BE55" s="7"/>
      <c r="BF55" s="7">
        <v>0.84745762711864414</v>
      </c>
      <c r="BG55" s="7">
        <f t="shared" si="17"/>
        <v>220.33898305084747</v>
      </c>
      <c r="BH55" t="s">
        <v>237</v>
      </c>
      <c r="BI55" t="s">
        <v>353</v>
      </c>
      <c r="BN55" s="7"/>
      <c r="BO55" s="7">
        <v>0.2711864406779661</v>
      </c>
      <c r="BP55" s="7">
        <f t="shared" si="31"/>
        <v>70.508474576271183</v>
      </c>
      <c r="BQ55" s="1" t="s">
        <v>356</v>
      </c>
      <c r="BR55" s="1" t="s">
        <v>358</v>
      </c>
      <c r="BS55" s="1">
        <v>30</v>
      </c>
      <c r="BT55" s="1"/>
      <c r="BU55" s="1"/>
      <c r="BV55" s="23"/>
      <c r="BW55" s="23">
        <v>0.33898305084745767</v>
      </c>
      <c r="BX55" s="23">
        <v>104</v>
      </c>
      <c r="BY55" s="1" t="s">
        <v>356</v>
      </c>
      <c r="BZ55" s="1" t="s">
        <v>356</v>
      </c>
      <c r="CA55" s="1" t="s">
        <v>375</v>
      </c>
      <c r="CB55" s="23"/>
      <c r="CC55" s="25">
        <v>0</v>
      </c>
      <c r="CD55" s="25">
        <f t="shared" si="32"/>
        <v>0</v>
      </c>
      <c r="CF55" s="2" t="s">
        <v>365</v>
      </c>
      <c r="CG55" s="2" t="s">
        <v>366</v>
      </c>
      <c r="CH55" s="23"/>
      <c r="CI55" s="23">
        <v>0.27266028002947684</v>
      </c>
      <c r="CJ55" s="23">
        <f t="shared" si="33"/>
        <v>70.89167280766398</v>
      </c>
      <c r="CK55" s="1" t="s">
        <v>368</v>
      </c>
      <c r="CL55" s="1"/>
      <c r="CM55" s="1" t="s">
        <v>369</v>
      </c>
      <c r="CN55" s="1"/>
      <c r="CO55" s="1"/>
      <c r="CP55" s="1"/>
      <c r="CQ55" s="1"/>
      <c r="CR55" s="1"/>
      <c r="CS55" s="1"/>
      <c r="CV55" s="19">
        <f t="shared" si="34"/>
        <v>0.2035398230088496</v>
      </c>
      <c r="CW55" s="19">
        <f t="shared" si="35"/>
        <v>52.920353982300895</v>
      </c>
      <c r="CX55" s="20" t="str">
        <f t="shared" si="36"/>
        <v>Cohidrex</v>
      </c>
      <c r="CY55" s="19">
        <v>0.28737145065734537</v>
      </c>
      <c r="CZ55" s="19">
        <f t="shared" si="21"/>
        <v>74.716577170909801</v>
      </c>
      <c r="DA55" s="20"/>
      <c r="DB55" s="20"/>
      <c r="DC55" s="20"/>
      <c r="DD55" s="20"/>
      <c r="DE55" s="20" t="str">
        <f t="shared" si="37"/>
        <v>Cohidrex</v>
      </c>
      <c r="DF55" s="19">
        <f t="shared" si="38"/>
        <v>-8.3831627648495777E-2</v>
      </c>
      <c r="DG55" s="21">
        <f t="shared" si="23"/>
        <v>-0.41186843149043567</v>
      </c>
      <c r="DH55" s="16">
        <f t="shared" si="39"/>
        <v>-8.3831627648495777E-2</v>
      </c>
      <c r="DI55" s="7">
        <f t="shared" si="40"/>
        <v>-21.796223188608902</v>
      </c>
      <c r="DJ55" s="7">
        <f t="shared" si="41"/>
        <v>0.28737145065734537</v>
      </c>
      <c r="DK55" s="7">
        <v>0.26985320248216288</v>
      </c>
      <c r="DL55" s="7" t="s">
        <v>342</v>
      </c>
      <c r="DM55" s="7"/>
    </row>
    <row r="56" spans="1:117">
      <c r="A56" t="s">
        <v>189</v>
      </c>
      <c r="B56">
        <v>22592</v>
      </c>
      <c r="C56" t="s">
        <v>52</v>
      </c>
      <c r="D56" s="1">
        <v>54</v>
      </c>
      <c r="E56" t="s">
        <v>189</v>
      </c>
      <c r="F56" t="s">
        <v>128</v>
      </c>
      <c r="G56" t="s">
        <v>100</v>
      </c>
      <c r="H56" s="2" t="s">
        <v>52</v>
      </c>
      <c r="I56" s="1" t="s">
        <v>6</v>
      </c>
      <c r="J56" s="1">
        <v>10</v>
      </c>
      <c r="L56" s="1">
        <v>10</v>
      </c>
      <c r="M56" s="1">
        <v>22592</v>
      </c>
      <c r="O56" s="7">
        <v>92.21</v>
      </c>
      <c r="P56" s="7">
        <f t="shared" si="24"/>
        <v>922.09999999999991</v>
      </c>
      <c r="Q56" t="s">
        <v>237</v>
      </c>
      <c r="R56" t="s">
        <v>52</v>
      </c>
      <c r="S56">
        <v>29.12</v>
      </c>
      <c r="T56">
        <f t="shared" si="25"/>
        <v>291.2</v>
      </c>
      <c r="U56" s="7">
        <f t="shared" si="26"/>
        <v>12.753284671532846</v>
      </c>
      <c r="V56" t="s">
        <v>240</v>
      </c>
      <c r="W56" s="7">
        <v>51.85</v>
      </c>
      <c r="X56" s="7">
        <f t="shared" si="27"/>
        <v>518.5</v>
      </c>
      <c r="Y56" t="s">
        <v>237</v>
      </c>
      <c r="Z56" t="s">
        <v>52</v>
      </c>
      <c r="AA56">
        <v>28.88</v>
      </c>
      <c r="AB56" t="s">
        <v>268</v>
      </c>
      <c r="AC56" s="12">
        <v>36.539823008849559</v>
      </c>
      <c r="AD56" s="7">
        <f t="shared" si="28"/>
        <v>365.39823008849561</v>
      </c>
      <c r="AE56" t="s">
        <v>237</v>
      </c>
      <c r="AI56" s="7">
        <v>67.699999999999989</v>
      </c>
      <c r="AJ56" s="7">
        <v>676.99999999999989</v>
      </c>
      <c r="AK56" t="s">
        <v>265</v>
      </c>
      <c r="AL56" t="s">
        <v>266</v>
      </c>
      <c r="AN56" t="s">
        <v>258</v>
      </c>
      <c r="AO56" s="7">
        <v>112.89999999999999</v>
      </c>
      <c r="AP56" s="7">
        <f t="shared" si="29"/>
        <v>1129</v>
      </c>
      <c r="AQ56" t="s">
        <v>254</v>
      </c>
      <c r="AT56" t="s">
        <v>263</v>
      </c>
      <c r="AW56" s="17"/>
      <c r="AX56" s="11">
        <v>87.399999999999991</v>
      </c>
      <c r="AY56" s="11">
        <f t="shared" si="30"/>
        <v>873.99999999999989</v>
      </c>
      <c r="AZ56" t="s">
        <v>348</v>
      </c>
      <c r="BA56" t="s">
        <v>349</v>
      </c>
      <c r="BB56" t="s">
        <v>350</v>
      </c>
      <c r="BE56" s="7"/>
      <c r="BF56" s="7">
        <v>103.38983050847459</v>
      </c>
      <c r="BG56" s="7">
        <f t="shared" si="17"/>
        <v>1033.898305084746</v>
      </c>
      <c r="BH56" t="s">
        <v>237</v>
      </c>
      <c r="BI56" t="s">
        <v>353</v>
      </c>
      <c r="BN56" s="7"/>
      <c r="BO56" s="7">
        <v>96</v>
      </c>
      <c r="BP56" s="7">
        <f t="shared" si="31"/>
        <v>960</v>
      </c>
      <c r="BQ56" s="1" t="s">
        <v>356</v>
      </c>
      <c r="BR56" s="1" t="s">
        <v>358</v>
      </c>
      <c r="BS56" s="1">
        <v>210</v>
      </c>
      <c r="BT56" s="1"/>
      <c r="BU56" s="1"/>
      <c r="BV56" s="23"/>
      <c r="BW56" s="23">
        <v>85.338983050847446</v>
      </c>
      <c r="BX56" s="23">
        <v>1006.9999999999999</v>
      </c>
      <c r="BY56" s="1" t="s">
        <v>356</v>
      </c>
      <c r="BZ56" s="1" t="s">
        <v>364</v>
      </c>
      <c r="CA56" s="1" t="s">
        <v>375</v>
      </c>
      <c r="CB56" s="23"/>
      <c r="CC56" s="25">
        <v>38.872881355932201</v>
      </c>
      <c r="CD56" s="25">
        <f t="shared" si="32"/>
        <v>388.72881355932202</v>
      </c>
      <c r="CF56" s="2" t="s">
        <v>365</v>
      </c>
      <c r="CG56" s="2" t="s">
        <v>366</v>
      </c>
      <c r="CH56" s="23"/>
      <c r="CI56" s="23">
        <v>114.87840825350037</v>
      </c>
      <c r="CJ56" s="23">
        <f t="shared" si="33"/>
        <v>1148.7840825350036</v>
      </c>
      <c r="CK56" s="1" t="s">
        <v>368</v>
      </c>
      <c r="CL56" s="1"/>
      <c r="CM56" s="1" t="s">
        <v>369</v>
      </c>
      <c r="CN56" s="1"/>
      <c r="CO56" s="1"/>
      <c r="CP56" s="1"/>
      <c r="CQ56" s="1"/>
      <c r="CR56" s="1"/>
      <c r="CS56" s="1"/>
      <c r="CV56" s="19">
        <f t="shared" si="34"/>
        <v>36.539823008849559</v>
      </c>
      <c r="CW56" s="19">
        <f t="shared" si="35"/>
        <v>365.39823008849561</v>
      </c>
      <c r="CX56" s="20" t="str">
        <f t="shared" si="36"/>
        <v>Cohidrex</v>
      </c>
      <c r="CY56" s="19">
        <v>109.47826288848248</v>
      </c>
      <c r="CZ56" s="19">
        <f t="shared" si="21"/>
        <v>1094.7826288848248</v>
      </c>
      <c r="DA56" s="20"/>
      <c r="DB56" s="20"/>
      <c r="DC56" s="20"/>
      <c r="DD56" s="20"/>
      <c r="DE56" s="20" t="str">
        <f t="shared" si="37"/>
        <v>Cohidrex</v>
      </c>
      <c r="DF56" s="19">
        <f t="shared" si="38"/>
        <v>-72.938439879632909</v>
      </c>
      <c r="DG56" s="21">
        <f t="shared" si="23"/>
        <v>-1.9961355549524142</v>
      </c>
      <c r="DH56" s="16">
        <f t="shared" si="39"/>
        <v>-72.938439879632909</v>
      </c>
      <c r="DI56" s="7">
        <f t="shared" si="40"/>
        <v>-729.38439879632915</v>
      </c>
      <c r="DJ56" s="7">
        <f t="shared" si="41"/>
        <v>109.47826288848248</v>
      </c>
      <c r="DK56" s="7">
        <v>96.724978216949623</v>
      </c>
      <c r="DL56" s="7" t="s">
        <v>342</v>
      </c>
      <c r="DM56" s="7"/>
    </row>
    <row r="57" spans="1:117">
      <c r="A57" t="s">
        <v>190</v>
      </c>
      <c r="B57">
        <v>22593</v>
      </c>
      <c r="C57" t="s">
        <v>53</v>
      </c>
      <c r="D57" s="1">
        <v>55</v>
      </c>
      <c r="E57" t="s">
        <v>190</v>
      </c>
      <c r="F57" t="s">
        <v>128</v>
      </c>
      <c r="G57" t="s">
        <v>101</v>
      </c>
      <c r="H57" s="2" t="s">
        <v>53</v>
      </c>
      <c r="I57" s="1" t="s">
        <v>6</v>
      </c>
      <c r="J57" s="1">
        <v>30</v>
      </c>
      <c r="L57" s="1">
        <v>30</v>
      </c>
      <c r="M57" s="1">
        <v>22593</v>
      </c>
      <c r="O57" s="7">
        <v>96.13</v>
      </c>
      <c r="P57" s="7">
        <f t="shared" si="24"/>
        <v>2883.8999999999996</v>
      </c>
      <c r="Q57" t="s">
        <v>237</v>
      </c>
      <c r="R57" t="s">
        <v>53</v>
      </c>
      <c r="S57">
        <v>30.63</v>
      </c>
      <c r="T57">
        <f t="shared" si="25"/>
        <v>918.9</v>
      </c>
      <c r="U57" s="7">
        <f t="shared" si="26"/>
        <v>13.414598540145985</v>
      </c>
      <c r="V57" t="s">
        <v>240</v>
      </c>
      <c r="W57" s="7">
        <v>55.52</v>
      </c>
      <c r="X57" s="7">
        <f t="shared" si="27"/>
        <v>1665.6000000000001</v>
      </c>
      <c r="Y57" t="s">
        <v>237</v>
      </c>
      <c r="Z57" t="s">
        <v>53</v>
      </c>
      <c r="AA57">
        <v>33</v>
      </c>
      <c r="AB57" t="s">
        <v>268</v>
      </c>
      <c r="AC57" s="12">
        <v>37.876106194690266</v>
      </c>
      <c r="AD57" s="7">
        <f t="shared" si="28"/>
        <v>1136.283185840708</v>
      </c>
      <c r="AE57" t="s">
        <v>237</v>
      </c>
      <c r="AI57" s="7">
        <v>70.199999999999989</v>
      </c>
      <c r="AJ57" s="7">
        <v>2105.9999999999995</v>
      </c>
      <c r="AK57" t="s">
        <v>265</v>
      </c>
      <c r="AL57" t="s">
        <v>266</v>
      </c>
      <c r="AN57" t="s">
        <v>258</v>
      </c>
      <c r="AO57" s="7">
        <v>118.8</v>
      </c>
      <c r="AP57" s="7">
        <f t="shared" si="29"/>
        <v>3564</v>
      </c>
      <c r="AQ57" t="s">
        <v>254</v>
      </c>
      <c r="AT57" t="s">
        <v>263</v>
      </c>
      <c r="AW57" s="17"/>
      <c r="AX57" s="11">
        <v>97.749999999999986</v>
      </c>
      <c r="AY57" s="11">
        <f t="shared" si="30"/>
        <v>2932.4999999999995</v>
      </c>
      <c r="AZ57" t="s">
        <v>348</v>
      </c>
      <c r="BA57" t="s">
        <v>349</v>
      </c>
      <c r="BB57" t="s">
        <v>350</v>
      </c>
      <c r="BE57" s="7"/>
      <c r="BF57" s="7">
        <v>104.23728813559323</v>
      </c>
      <c r="BG57" s="7">
        <f t="shared" si="17"/>
        <v>3127.118644067797</v>
      </c>
      <c r="BH57" t="s">
        <v>237</v>
      </c>
      <c r="BI57" t="s">
        <v>353</v>
      </c>
      <c r="BN57" s="7"/>
      <c r="BO57" s="7">
        <v>100.98305084745765</v>
      </c>
      <c r="BP57" s="7">
        <f t="shared" si="31"/>
        <v>3029.4915254237294</v>
      </c>
      <c r="BQ57" s="1" t="s">
        <v>356</v>
      </c>
      <c r="BR57" s="1" t="s">
        <v>358</v>
      </c>
      <c r="BS57" s="1">
        <v>30</v>
      </c>
      <c r="BT57" s="1"/>
      <c r="BU57" s="1"/>
      <c r="BV57" s="23"/>
      <c r="BW57" s="23">
        <v>89.745762711864401</v>
      </c>
      <c r="BX57" s="23">
        <v>3176.9999999999995</v>
      </c>
      <c r="BY57" s="1" t="s">
        <v>356</v>
      </c>
      <c r="BZ57" s="1" t="s">
        <v>364</v>
      </c>
      <c r="CA57" s="1" t="s">
        <v>375</v>
      </c>
      <c r="CB57" s="23"/>
      <c r="CC57" s="25">
        <v>40.16949152542373</v>
      </c>
      <c r="CD57" s="25">
        <f t="shared" si="32"/>
        <v>1205.0847457627119</v>
      </c>
      <c r="CF57" s="2" t="s">
        <v>365</v>
      </c>
      <c r="CG57" s="2" t="s">
        <v>366</v>
      </c>
      <c r="CH57" s="23"/>
      <c r="CI57" s="23">
        <v>119.38835666912308</v>
      </c>
      <c r="CJ57" s="23">
        <f t="shared" si="33"/>
        <v>3581.6507000736924</v>
      </c>
      <c r="CK57" s="1" t="s">
        <v>368</v>
      </c>
      <c r="CL57" s="1"/>
      <c r="CM57" s="1" t="s">
        <v>369</v>
      </c>
      <c r="CN57" s="1"/>
      <c r="CO57" s="1"/>
      <c r="CP57" s="1"/>
      <c r="CQ57" s="1"/>
      <c r="CR57" s="1"/>
      <c r="CS57" s="1"/>
      <c r="CV57" s="19">
        <f t="shared" si="34"/>
        <v>37.876106194690266</v>
      </c>
      <c r="CW57" s="19">
        <f t="shared" si="35"/>
        <v>1136.283185840708</v>
      </c>
      <c r="CX57" s="20" t="str">
        <f t="shared" si="36"/>
        <v>Cohidrex</v>
      </c>
      <c r="CY57" s="19">
        <v>114.47078125605351</v>
      </c>
      <c r="CZ57" s="19">
        <f t="shared" si="21"/>
        <v>3434.1234376816055</v>
      </c>
      <c r="DA57" s="20"/>
      <c r="DB57" s="20"/>
      <c r="DC57" s="20"/>
      <c r="DD57" s="20"/>
      <c r="DE57" s="20" t="str">
        <f t="shared" si="37"/>
        <v>Cohidrex</v>
      </c>
      <c r="DF57" s="19">
        <f t="shared" si="38"/>
        <v>-76.594675061363247</v>
      </c>
      <c r="DG57" s="21">
        <f t="shared" si="23"/>
        <v>-2.0222425892369267</v>
      </c>
      <c r="DH57" s="16">
        <f t="shared" si="39"/>
        <v>-76.594675061363247</v>
      </c>
      <c r="DI57" s="7">
        <f t="shared" si="40"/>
        <v>-2297.8402518408975</v>
      </c>
      <c r="DJ57" s="7">
        <f t="shared" si="41"/>
        <v>114.47078125605351</v>
      </c>
      <c r="DK57" s="7">
        <v>101.05618271590752</v>
      </c>
      <c r="DL57" s="7" t="s">
        <v>342</v>
      </c>
      <c r="DM57" s="7"/>
    </row>
    <row r="58" spans="1:117">
      <c r="A58" t="s">
        <v>191</v>
      </c>
      <c r="B58">
        <v>22594</v>
      </c>
      <c r="C58" t="s">
        <v>54</v>
      </c>
      <c r="D58" s="1">
        <v>56</v>
      </c>
      <c r="E58" t="s">
        <v>191</v>
      </c>
      <c r="F58" t="s">
        <v>128</v>
      </c>
      <c r="G58" t="s">
        <v>102</v>
      </c>
      <c r="H58" s="2" t="s">
        <v>54</v>
      </c>
      <c r="I58" s="1" t="s">
        <v>6</v>
      </c>
      <c r="J58" s="1">
        <v>30</v>
      </c>
      <c r="L58" s="1">
        <v>30</v>
      </c>
      <c r="M58" s="1">
        <v>22594</v>
      </c>
      <c r="O58" s="7">
        <v>96.13</v>
      </c>
      <c r="P58" s="7">
        <f t="shared" si="24"/>
        <v>2883.8999999999996</v>
      </c>
      <c r="Q58" t="s">
        <v>237</v>
      </c>
      <c r="R58" t="s">
        <v>54</v>
      </c>
      <c r="S58">
        <v>30.63</v>
      </c>
      <c r="T58">
        <f t="shared" si="25"/>
        <v>918.9</v>
      </c>
      <c r="U58" s="7">
        <f t="shared" si="26"/>
        <v>13.414598540145985</v>
      </c>
      <c r="V58" t="s">
        <v>240</v>
      </c>
      <c r="W58" s="7">
        <v>55.52</v>
      </c>
      <c r="X58" s="7">
        <f t="shared" si="27"/>
        <v>1665.6000000000001</v>
      </c>
      <c r="Y58" t="s">
        <v>237</v>
      </c>
      <c r="Z58" t="s">
        <v>54</v>
      </c>
      <c r="AA58">
        <v>33</v>
      </c>
      <c r="AB58" t="s">
        <v>268</v>
      </c>
      <c r="AC58" s="12">
        <v>37.876106194690266</v>
      </c>
      <c r="AD58" s="7">
        <f t="shared" si="28"/>
        <v>1136.283185840708</v>
      </c>
      <c r="AE58" t="s">
        <v>237</v>
      </c>
      <c r="AI58" s="7">
        <v>70.199999999999989</v>
      </c>
      <c r="AJ58" s="7">
        <v>2105.9999999999995</v>
      </c>
      <c r="AK58" t="s">
        <v>265</v>
      </c>
      <c r="AL58" t="s">
        <v>266</v>
      </c>
      <c r="AN58" t="s">
        <v>258</v>
      </c>
      <c r="AO58" s="7">
        <v>95.1</v>
      </c>
      <c r="AP58" s="7">
        <f t="shared" si="29"/>
        <v>2853</v>
      </c>
      <c r="AQ58" t="s">
        <v>254</v>
      </c>
      <c r="AT58" t="s">
        <v>263</v>
      </c>
      <c r="AW58" s="17"/>
      <c r="AX58" s="11">
        <v>97.749999999999986</v>
      </c>
      <c r="AY58" s="11">
        <f t="shared" si="30"/>
        <v>2932.4999999999995</v>
      </c>
      <c r="AZ58" t="s">
        <v>348</v>
      </c>
      <c r="BA58" t="s">
        <v>349</v>
      </c>
      <c r="BB58" t="s">
        <v>350</v>
      </c>
      <c r="BE58" s="7"/>
      <c r="BF58" s="7">
        <v>104.23728813559323</v>
      </c>
      <c r="BG58" s="7">
        <f t="shared" si="17"/>
        <v>3127.118644067797</v>
      </c>
      <c r="BH58" t="s">
        <v>237</v>
      </c>
      <c r="BI58" t="s">
        <v>353</v>
      </c>
      <c r="BN58" s="7"/>
      <c r="BO58" s="7">
        <v>80.771186440677965</v>
      </c>
      <c r="BP58" s="7">
        <f t="shared" si="31"/>
        <v>2423.1355932203392</v>
      </c>
      <c r="BQ58" s="1" t="s">
        <v>356</v>
      </c>
      <c r="BR58" s="1" t="s">
        <v>358</v>
      </c>
      <c r="BS58" s="1">
        <v>210</v>
      </c>
      <c r="BT58" s="1"/>
      <c r="BU58" s="1"/>
      <c r="BV58" s="23"/>
      <c r="BW58" s="23">
        <v>71.779661016949149</v>
      </c>
      <c r="BX58" s="23">
        <v>2540.9999999999995</v>
      </c>
      <c r="BY58" s="1" t="s">
        <v>356</v>
      </c>
      <c r="BZ58" s="1" t="s">
        <v>364</v>
      </c>
      <c r="CA58" s="1" t="s">
        <v>375</v>
      </c>
      <c r="CB58" s="23"/>
      <c r="CC58" s="25">
        <v>40.16949152542373</v>
      </c>
      <c r="CD58" s="25">
        <f t="shared" si="32"/>
        <v>1205.0847457627119</v>
      </c>
      <c r="CF58" s="2" t="s">
        <v>365</v>
      </c>
      <c r="CG58" s="2" t="s">
        <v>366</v>
      </c>
      <c r="CH58" s="23"/>
      <c r="CI58" s="23">
        <v>119.38835666912308</v>
      </c>
      <c r="CJ58" s="23">
        <f t="shared" si="33"/>
        <v>3581.6507000736924</v>
      </c>
      <c r="CK58" s="1" t="s">
        <v>368</v>
      </c>
      <c r="CL58" s="1"/>
      <c r="CM58" s="1" t="s">
        <v>369</v>
      </c>
      <c r="CN58" s="1"/>
      <c r="CO58" s="1"/>
      <c r="CP58" s="1"/>
      <c r="CQ58" s="1"/>
      <c r="CR58" s="1"/>
      <c r="CS58" s="1"/>
      <c r="CV58" s="19">
        <f t="shared" si="34"/>
        <v>37.876106194690266</v>
      </c>
      <c r="CW58" s="19">
        <f t="shared" si="35"/>
        <v>1136.283185840708</v>
      </c>
      <c r="CX58" s="20" t="str">
        <f t="shared" si="36"/>
        <v>Cohidrex</v>
      </c>
      <c r="CY58" s="19">
        <v>114.47078125605351</v>
      </c>
      <c r="CZ58" s="19">
        <f t="shared" si="21"/>
        <v>3434.1234376816055</v>
      </c>
      <c r="DA58" s="20"/>
      <c r="DB58" s="20"/>
      <c r="DC58" s="20"/>
      <c r="DD58" s="20"/>
      <c r="DE58" s="20" t="str">
        <f t="shared" si="37"/>
        <v>Cohidrex</v>
      </c>
      <c r="DF58" s="19">
        <f t="shared" si="38"/>
        <v>-76.594675061363247</v>
      </c>
      <c r="DG58" s="21">
        <f t="shared" si="23"/>
        <v>-2.0222425892369267</v>
      </c>
      <c r="DH58" s="16">
        <f t="shared" si="39"/>
        <v>-76.594675061363247</v>
      </c>
      <c r="DI58" s="7">
        <f t="shared" si="40"/>
        <v>-2297.8402518408975</v>
      </c>
      <c r="DJ58" s="7">
        <f t="shared" si="41"/>
        <v>114.47078125605351</v>
      </c>
      <c r="DK58" s="7">
        <v>101.05618271590752</v>
      </c>
      <c r="DL58" s="7" t="s">
        <v>342</v>
      </c>
      <c r="DM58" s="7"/>
    </row>
    <row r="59" spans="1:117">
      <c r="A59" t="s">
        <v>192</v>
      </c>
      <c r="B59">
        <v>22595</v>
      </c>
      <c r="C59" t="s">
        <v>55</v>
      </c>
      <c r="D59" s="1">
        <v>57</v>
      </c>
      <c r="E59" t="s">
        <v>192</v>
      </c>
      <c r="F59" t="s">
        <v>128</v>
      </c>
      <c r="G59" t="s">
        <v>81</v>
      </c>
      <c r="H59" s="2" t="s">
        <v>55</v>
      </c>
      <c r="I59" s="1" t="s">
        <v>6</v>
      </c>
      <c r="J59" s="1">
        <v>600</v>
      </c>
      <c r="L59" s="1">
        <v>600</v>
      </c>
      <c r="M59" s="1">
        <v>22595</v>
      </c>
      <c r="O59" s="7">
        <f>1.14+U59</f>
        <v>1.5035036496350365</v>
      </c>
      <c r="P59" s="7">
        <f t="shared" si="24"/>
        <v>902.10218978102193</v>
      </c>
      <c r="Q59" t="s">
        <v>237</v>
      </c>
      <c r="R59" t="s">
        <v>277</v>
      </c>
      <c r="S59">
        <v>0.83</v>
      </c>
      <c r="T59">
        <f t="shared" si="25"/>
        <v>498</v>
      </c>
      <c r="U59" s="7">
        <f t="shared" si="26"/>
        <v>0.36350364963503651</v>
      </c>
      <c r="V59" t="s">
        <v>240</v>
      </c>
      <c r="W59" s="7">
        <f>1+U59</f>
        <v>1.3635036496350366</v>
      </c>
      <c r="X59" s="7">
        <f t="shared" si="27"/>
        <v>818.10218978102193</v>
      </c>
      <c r="Y59" t="s">
        <v>237</v>
      </c>
      <c r="Z59" t="s">
        <v>328</v>
      </c>
      <c r="AA59">
        <v>0.64</v>
      </c>
      <c r="AB59" t="s">
        <v>268</v>
      </c>
      <c r="AC59" s="12">
        <f>0.938053097345133+U59</f>
        <v>1.3015567469801694</v>
      </c>
      <c r="AD59" s="7">
        <f t="shared" si="28"/>
        <v>780.93404818810166</v>
      </c>
      <c r="AE59" t="s">
        <v>237</v>
      </c>
      <c r="AI59" s="7">
        <v>3.4</v>
      </c>
      <c r="AJ59" s="7">
        <v>2040</v>
      </c>
      <c r="AK59" t="s">
        <v>265</v>
      </c>
      <c r="AL59" t="s">
        <v>266</v>
      </c>
      <c r="AN59" t="s">
        <v>263</v>
      </c>
      <c r="AO59" s="7">
        <v>7.8999999999999995</v>
      </c>
      <c r="AP59" s="7">
        <f t="shared" si="29"/>
        <v>4740</v>
      </c>
      <c r="AQ59" t="s">
        <v>254</v>
      </c>
      <c r="AT59" t="s">
        <v>257</v>
      </c>
      <c r="AW59" s="17"/>
      <c r="AX59" s="11">
        <v>2.1849999999999996</v>
      </c>
      <c r="AY59" s="11">
        <f t="shared" si="30"/>
        <v>1310.9999999999998</v>
      </c>
      <c r="AZ59" t="s">
        <v>348</v>
      </c>
      <c r="BA59" t="s">
        <v>349</v>
      </c>
      <c r="BB59" t="s">
        <v>350</v>
      </c>
      <c r="BE59" s="7"/>
      <c r="BF59" s="7">
        <v>5.0847457627118651</v>
      </c>
      <c r="BG59" s="7">
        <f t="shared" si="17"/>
        <v>3050.8474576271192</v>
      </c>
      <c r="BH59" t="s">
        <v>237</v>
      </c>
      <c r="BI59" t="s">
        <v>353</v>
      </c>
      <c r="BN59" s="7"/>
      <c r="BO59" s="7">
        <v>6.3474576271186445</v>
      </c>
      <c r="BP59" s="7">
        <f t="shared" si="31"/>
        <v>3808.4745762711868</v>
      </c>
      <c r="BQ59" s="1" t="s">
        <v>356</v>
      </c>
      <c r="BR59" s="1" t="s">
        <v>358</v>
      </c>
      <c r="BS59" s="1">
        <v>30</v>
      </c>
      <c r="BT59" s="1"/>
      <c r="BU59" s="1"/>
      <c r="BV59" s="23"/>
      <c r="BW59" s="23">
        <v>5.4237288135593218</v>
      </c>
      <c r="BX59" s="23">
        <v>3839.9999999999995</v>
      </c>
      <c r="BY59" s="1" t="s">
        <v>356</v>
      </c>
      <c r="BZ59" s="1" t="s">
        <v>363</v>
      </c>
      <c r="CA59" s="1" t="s">
        <v>375</v>
      </c>
      <c r="CB59" s="23"/>
      <c r="CC59" s="25">
        <v>0</v>
      </c>
      <c r="CD59" s="25">
        <f t="shared" si="32"/>
        <v>0</v>
      </c>
      <c r="CF59" s="2" t="s">
        <v>365</v>
      </c>
      <c r="CG59" s="2" t="s">
        <v>366</v>
      </c>
      <c r="CH59" s="23"/>
      <c r="CI59" s="23">
        <v>3.7951363301400152</v>
      </c>
      <c r="CJ59" s="23">
        <f t="shared" si="33"/>
        <v>2277.0817980840093</v>
      </c>
      <c r="CK59" s="1" t="s">
        <v>368</v>
      </c>
      <c r="CL59" s="1"/>
      <c r="CM59" s="1" t="s">
        <v>369</v>
      </c>
      <c r="CN59" s="1"/>
      <c r="CO59" s="1"/>
      <c r="CP59" s="1"/>
      <c r="CQ59" s="1"/>
      <c r="CR59" s="1"/>
      <c r="CS59" s="1"/>
      <c r="CV59" s="19">
        <f t="shared" si="34"/>
        <v>1.3015567469801694</v>
      </c>
      <c r="CW59" s="19">
        <f t="shared" si="35"/>
        <v>780.93404818810166</v>
      </c>
      <c r="CX59" s="20" t="str">
        <f t="shared" si="36"/>
        <v>Cohidrex</v>
      </c>
      <c r="CY59" s="19">
        <v>2.6322574721683067</v>
      </c>
      <c r="CZ59" s="19">
        <f t="shared" si="21"/>
        <v>1579.3544833009842</v>
      </c>
      <c r="DA59" s="20"/>
      <c r="DB59" s="20"/>
      <c r="DC59" s="20"/>
      <c r="DD59" s="20"/>
      <c r="DE59" s="20" t="str">
        <f t="shared" si="37"/>
        <v>Cohidrex</v>
      </c>
      <c r="DF59" s="19">
        <f t="shared" si="38"/>
        <v>-1.3307007251881373</v>
      </c>
      <c r="DG59" s="21">
        <f t="shared" si="23"/>
        <v>-1.0223916308494323</v>
      </c>
      <c r="DH59" s="16">
        <f t="shared" si="39"/>
        <v>-1.3307007251881373</v>
      </c>
      <c r="DI59" s="7">
        <f t="shared" si="40"/>
        <v>-798.42043511288239</v>
      </c>
      <c r="DJ59" s="7">
        <f t="shared" si="41"/>
        <v>2.6322574721683067</v>
      </c>
      <c r="DK59" s="7">
        <v>2.2687538225332702</v>
      </c>
      <c r="DL59" s="7" t="s">
        <v>342</v>
      </c>
      <c r="DM59" s="7"/>
    </row>
    <row r="60" spans="1:117">
      <c r="A60" t="s">
        <v>193</v>
      </c>
      <c r="B60">
        <v>2093</v>
      </c>
      <c r="C60" t="s">
        <v>13</v>
      </c>
      <c r="D60" s="1">
        <v>58</v>
      </c>
      <c r="E60" t="s">
        <v>193</v>
      </c>
      <c r="F60" t="s">
        <v>128</v>
      </c>
      <c r="G60" t="s">
        <v>87</v>
      </c>
      <c r="H60" s="2" t="s">
        <v>13</v>
      </c>
      <c r="I60" s="1" t="s">
        <v>6</v>
      </c>
      <c r="L60" s="1">
        <v>0</v>
      </c>
      <c r="M60" s="1">
        <v>2093</v>
      </c>
      <c r="O60" s="7">
        <v>1.22</v>
      </c>
      <c r="P60" s="7">
        <f t="shared" si="24"/>
        <v>0</v>
      </c>
      <c r="Q60" t="s">
        <v>237</v>
      </c>
      <c r="R60" t="s">
        <v>273</v>
      </c>
      <c r="S60">
        <v>0.25</v>
      </c>
      <c r="T60">
        <f t="shared" si="25"/>
        <v>0</v>
      </c>
      <c r="U60" s="7">
        <f t="shared" si="26"/>
        <v>0.10948905109489052</v>
      </c>
      <c r="V60" t="s">
        <v>240</v>
      </c>
      <c r="W60" s="7">
        <v>0.89</v>
      </c>
      <c r="X60" s="7">
        <f t="shared" si="27"/>
        <v>0</v>
      </c>
      <c r="Y60" t="s">
        <v>237</v>
      </c>
      <c r="Z60" t="s">
        <v>320</v>
      </c>
      <c r="AA60">
        <v>0.25</v>
      </c>
      <c r="AB60" t="s">
        <v>268</v>
      </c>
      <c r="AC60" s="12">
        <v>1.0265486725663717</v>
      </c>
      <c r="AD60" s="7">
        <f t="shared" si="28"/>
        <v>0</v>
      </c>
      <c r="AE60" t="s">
        <v>237</v>
      </c>
      <c r="AI60" s="7">
        <v>2.1</v>
      </c>
      <c r="AJ60" s="7">
        <v>0</v>
      </c>
      <c r="AK60" t="s">
        <v>265</v>
      </c>
      <c r="AL60" t="s">
        <v>266</v>
      </c>
      <c r="AN60" t="s">
        <v>263</v>
      </c>
      <c r="AO60" s="7">
        <v>2.6</v>
      </c>
      <c r="AP60" s="7">
        <f t="shared" si="29"/>
        <v>0</v>
      </c>
      <c r="AQ60" t="s">
        <v>254</v>
      </c>
      <c r="AT60" t="s">
        <v>257</v>
      </c>
      <c r="AW60" s="17"/>
      <c r="AX60" s="11">
        <v>1.0924999999999998</v>
      </c>
      <c r="AY60" s="11">
        <f t="shared" si="30"/>
        <v>0</v>
      </c>
      <c r="AZ60" t="s">
        <v>348</v>
      </c>
      <c r="BA60" t="s">
        <v>349</v>
      </c>
      <c r="BB60" t="s">
        <v>350</v>
      </c>
      <c r="BE60" s="7"/>
      <c r="BF60" s="7">
        <v>2.5423728813559325</v>
      </c>
      <c r="BG60" s="7">
        <f t="shared" si="17"/>
        <v>0</v>
      </c>
      <c r="BH60" t="s">
        <v>237</v>
      </c>
      <c r="BI60" t="s">
        <v>353</v>
      </c>
      <c r="BN60" s="7"/>
      <c r="BO60" s="7">
        <v>2.1525423728813555</v>
      </c>
      <c r="BP60" s="7">
        <f t="shared" si="31"/>
        <v>0</v>
      </c>
      <c r="BQ60" s="1" t="s">
        <v>356</v>
      </c>
      <c r="BR60" s="1" t="s">
        <v>358</v>
      </c>
      <c r="BS60" s="1">
        <v>120</v>
      </c>
      <c r="BT60" s="1"/>
      <c r="BU60" s="1"/>
      <c r="BV60" s="23"/>
      <c r="BW60" s="23">
        <v>1.7796610169491527</v>
      </c>
      <c r="BX60" s="23">
        <v>0</v>
      </c>
      <c r="BY60" s="1" t="s">
        <v>356</v>
      </c>
      <c r="BZ60" s="1" t="s">
        <v>356</v>
      </c>
      <c r="CA60" s="1" t="s">
        <v>375</v>
      </c>
      <c r="CB60" s="23"/>
      <c r="CC60" s="25">
        <v>0</v>
      </c>
      <c r="CD60" s="25">
        <f t="shared" si="32"/>
        <v>0</v>
      </c>
      <c r="CF60" s="2" t="s">
        <v>365</v>
      </c>
      <c r="CG60" s="2" t="s">
        <v>366</v>
      </c>
      <c r="CH60" s="23"/>
      <c r="CI60" s="23">
        <v>1.6580692704495212</v>
      </c>
      <c r="CJ60" s="23">
        <f t="shared" si="33"/>
        <v>0</v>
      </c>
      <c r="CK60" s="1" t="s">
        <v>368</v>
      </c>
      <c r="CL60" s="1"/>
      <c r="CM60" s="1" t="s">
        <v>369</v>
      </c>
      <c r="CN60" s="1"/>
      <c r="CO60" s="1"/>
      <c r="CP60" s="1"/>
      <c r="CQ60" s="1"/>
      <c r="CR60" s="1"/>
      <c r="CS60" s="1"/>
      <c r="CV60" s="19">
        <f t="shared" si="34"/>
        <v>0.89</v>
      </c>
      <c r="CW60" s="19">
        <f t="shared" si="35"/>
        <v>0</v>
      </c>
      <c r="CX60" s="20" t="str">
        <f t="shared" si="36"/>
        <v>BYG</v>
      </c>
      <c r="CY60" s="19">
        <v>1.3288258007942062</v>
      </c>
      <c r="CZ60" s="19">
        <f t="shared" si="21"/>
        <v>0</v>
      </c>
      <c r="DA60" s="20"/>
      <c r="DB60" s="20"/>
      <c r="DC60" s="20"/>
      <c r="DD60" s="20"/>
      <c r="DE60" s="20" t="str">
        <f t="shared" si="37"/>
        <v>BYG</v>
      </c>
      <c r="DF60" s="19">
        <f t="shared" si="38"/>
        <v>-0.43882580079420619</v>
      </c>
      <c r="DG60" s="21">
        <f t="shared" si="23"/>
        <v>-0.49306269752158</v>
      </c>
      <c r="DH60" s="16">
        <f t="shared" si="39"/>
        <v>-0.43882580079420619</v>
      </c>
      <c r="DI60" s="7">
        <f t="shared" si="40"/>
        <v>0</v>
      </c>
      <c r="DJ60" s="7">
        <f t="shared" si="41"/>
        <v>1.3288258007942062</v>
      </c>
      <c r="DK60" s="7">
        <v>1.2193367496993157</v>
      </c>
      <c r="DL60" s="7" t="s">
        <v>342</v>
      </c>
      <c r="DM60" s="7"/>
    </row>
    <row r="61" spans="1:117">
      <c r="A61" t="s">
        <v>194</v>
      </c>
      <c r="B61">
        <v>20434</v>
      </c>
      <c r="C61" t="s">
        <v>30</v>
      </c>
      <c r="D61" s="1">
        <v>59</v>
      </c>
      <c r="E61" t="s">
        <v>194</v>
      </c>
      <c r="F61" t="s">
        <v>129</v>
      </c>
      <c r="G61" t="s">
        <v>90</v>
      </c>
      <c r="H61" s="2" t="s">
        <v>30</v>
      </c>
      <c r="I61" s="1" t="s">
        <v>6</v>
      </c>
      <c r="K61" s="1">
        <v>15</v>
      </c>
      <c r="L61" s="1">
        <v>15</v>
      </c>
      <c r="M61" s="1">
        <v>20434</v>
      </c>
      <c r="O61" s="7">
        <v>120.86</v>
      </c>
      <c r="P61" s="7">
        <f t="shared" si="24"/>
        <v>1812.9</v>
      </c>
      <c r="Q61" t="s">
        <v>237</v>
      </c>
      <c r="R61" t="s">
        <v>30</v>
      </c>
      <c r="S61">
        <v>45</v>
      </c>
      <c r="T61">
        <f t="shared" si="25"/>
        <v>675</v>
      </c>
      <c r="U61" s="7">
        <f t="shared" si="26"/>
        <v>19.708029197080293</v>
      </c>
      <c r="V61" t="s">
        <v>240</v>
      </c>
      <c r="W61" s="7">
        <v>92.84</v>
      </c>
      <c r="X61" s="7">
        <f t="shared" si="27"/>
        <v>1392.6000000000001</v>
      </c>
      <c r="Y61" t="s">
        <v>237</v>
      </c>
      <c r="Z61" t="s">
        <v>30</v>
      </c>
      <c r="AA61">
        <v>49.2</v>
      </c>
      <c r="AB61" t="s">
        <v>268</v>
      </c>
      <c r="AC61" s="12">
        <v>86.840707964601776</v>
      </c>
      <c r="AD61" s="7">
        <f t="shared" si="28"/>
        <v>1302.6106194690267</v>
      </c>
      <c r="AE61" t="s">
        <v>237</v>
      </c>
      <c r="AI61" s="7">
        <v>160.79999999999998</v>
      </c>
      <c r="AJ61" s="7">
        <v>2411.9999999999995</v>
      </c>
      <c r="AK61" t="s">
        <v>265</v>
      </c>
      <c r="AL61" t="s">
        <v>266</v>
      </c>
      <c r="AN61" t="s">
        <v>258</v>
      </c>
      <c r="AO61" s="7">
        <v>231.1</v>
      </c>
      <c r="AP61" s="7">
        <f t="shared" si="29"/>
        <v>3466.5</v>
      </c>
      <c r="AQ61" t="s">
        <v>254</v>
      </c>
      <c r="AT61" t="s">
        <v>259</v>
      </c>
      <c r="AW61" s="17"/>
      <c r="AX61" s="11">
        <v>192.04999999999998</v>
      </c>
      <c r="AY61" s="11">
        <f t="shared" si="30"/>
        <v>2880.7499999999995</v>
      </c>
      <c r="AZ61" t="s">
        <v>348</v>
      </c>
      <c r="BA61" t="s">
        <v>349</v>
      </c>
      <c r="BB61" t="s">
        <v>350</v>
      </c>
      <c r="BE61" s="7"/>
      <c r="BF61" s="7">
        <v>201.69491525423729</v>
      </c>
      <c r="BG61" s="7">
        <f t="shared" si="17"/>
        <v>3025.4237288135591</v>
      </c>
      <c r="BH61" t="s">
        <v>237</v>
      </c>
      <c r="BI61" t="s">
        <v>353</v>
      </c>
      <c r="BN61" s="7"/>
      <c r="BO61" s="7">
        <v>189.47457627118644</v>
      </c>
      <c r="BP61" s="7">
        <f t="shared" si="31"/>
        <v>2842.1186440677966</v>
      </c>
      <c r="BQ61" s="1" t="s">
        <v>356</v>
      </c>
      <c r="BR61" s="1" t="s">
        <v>358</v>
      </c>
      <c r="BS61" s="1">
        <v>30</v>
      </c>
      <c r="BT61" s="1"/>
      <c r="BU61" s="1"/>
      <c r="BV61" s="23"/>
      <c r="BW61" s="23">
        <v>174.57627118644069</v>
      </c>
      <c r="BX61" s="23">
        <v>3090</v>
      </c>
      <c r="BY61" s="1" t="s">
        <v>356</v>
      </c>
      <c r="BZ61" s="1" t="s">
        <v>364</v>
      </c>
      <c r="CA61" s="1" t="s">
        <v>375</v>
      </c>
      <c r="CB61" s="23"/>
      <c r="CC61" s="25">
        <v>89.11016949152544</v>
      </c>
      <c r="CD61" s="25">
        <f t="shared" si="32"/>
        <v>1336.6525423728815</v>
      </c>
      <c r="CF61" s="2" t="s">
        <v>365</v>
      </c>
      <c r="CG61" s="2" t="s">
        <v>366</v>
      </c>
      <c r="CH61" s="23"/>
      <c r="CI61" s="23">
        <v>230.50847457627125</v>
      </c>
      <c r="CJ61" s="23">
        <f t="shared" si="33"/>
        <v>3457.627118644069</v>
      </c>
      <c r="CK61" s="1" t="s">
        <v>368</v>
      </c>
      <c r="CL61" s="1"/>
      <c r="CM61" s="1" t="s">
        <v>369</v>
      </c>
      <c r="CN61" s="1"/>
      <c r="CO61" s="1"/>
      <c r="CP61" s="1"/>
      <c r="CQ61" s="1"/>
      <c r="CR61" s="1"/>
      <c r="CS61" s="1"/>
      <c r="CV61" s="19">
        <f t="shared" si="34"/>
        <v>86.840707964601776</v>
      </c>
      <c r="CW61" s="19">
        <f t="shared" si="35"/>
        <v>1302.6106194690267</v>
      </c>
      <c r="CX61" s="20" t="str">
        <f t="shared" si="36"/>
        <v>Cohidrex</v>
      </c>
      <c r="CY61" s="19">
        <v>137.64982370797256</v>
      </c>
      <c r="CZ61" s="19">
        <f t="shared" si="21"/>
        <v>2064.7473556195882</v>
      </c>
      <c r="DA61" s="20"/>
      <c r="DB61" s="20"/>
      <c r="DC61" s="20"/>
      <c r="DD61" s="20"/>
      <c r="DE61" s="20" t="str">
        <f t="shared" si="37"/>
        <v>Cohidrex</v>
      </c>
      <c r="DF61" s="19">
        <f t="shared" si="38"/>
        <v>-50.809115743370782</v>
      </c>
      <c r="DG61" s="21">
        <f t="shared" si="23"/>
        <v>-0.58508408019982661</v>
      </c>
      <c r="DH61" s="16">
        <f t="shared" si="39"/>
        <v>-50.809115743370782</v>
      </c>
      <c r="DI61" s="7">
        <f t="shared" si="40"/>
        <v>-762.13673615056177</v>
      </c>
      <c r="DJ61" s="7">
        <f t="shared" si="41"/>
        <v>137.64982370797256</v>
      </c>
      <c r="DK61" s="7">
        <v>117.94179451089227</v>
      </c>
      <c r="DL61" s="7" t="s">
        <v>342</v>
      </c>
      <c r="DM61" s="7"/>
    </row>
    <row r="62" spans="1:117">
      <c r="A62" t="s">
        <v>195</v>
      </c>
      <c r="B62">
        <v>20433</v>
      </c>
      <c r="C62" t="s">
        <v>31</v>
      </c>
      <c r="D62" s="1">
        <v>60</v>
      </c>
      <c r="E62" t="s">
        <v>195</v>
      </c>
      <c r="F62" t="s">
        <v>129</v>
      </c>
      <c r="G62" t="s">
        <v>91</v>
      </c>
      <c r="H62" s="2" t="s">
        <v>31</v>
      </c>
      <c r="I62" s="1" t="s">
        <v>6</v>
      </c>
      <c r="K62" s="1">
        <v>15</v>
      </c>
      <c r="L62" s="1">
        <v>15</v>
      </c>
      <c r="M62" s="1">
        <v>20433</v>
      </c>
      <c r="O62" s="7">
        <v>120.86</v>
      </c>
      <c r="P62" s="7">
        <f t="shared" si="24"/>
        <v>1812.9</v>
      </c>
      <c r="Q62" t="s">
        <v>237</v>
      </c>
      <c r="R62" t="s">
        <v>31</v>
      </c>
      <c r="S62">
        <v>45</v>
      </c>
      <c r="T62">
        <f t="shared" si="25"/>
        <v>675</v>
      </c>
      <c r="U62" s="7">
        <f t="shared" si="26"/>
        <v>19.708029197080293</v>
      </c>
      <c r="V62" t="s">
        <v>240</v>
      </c>
      <c r="W62" s="7">
        <v>92.84</v>
      </c>
      <c r="X62" s="7">
        <f t="shared" si="27"/>
        <v>1392.6000000000001</v>
      </c>
      <c r="Y62" t="s">
        <v>237</v>
      </c>
      <c r="Z62" t="s">
        <v>31</v>
      </c>
      <c r="AA62">
        <v>49.2</v>
      </c>
      <c r="AB62" t="s">
        <v>268</v>
      </c>
      <c r="AC62" s="12">
        <v>86.840707964601776</v>
      </c>
      <c r="AD62" s="7">
        <f t="shared" si="28"/>
        <v>1302.6106194690267</v>
      </c>
      <c r="AE62" t="s">
        <v>237</v>
      </c>
      <c r="AI62" s="7">
        <v>160.79999999999998</v>
      </c>
      <c r="AJ62" s="7">
        <v>2411.9999999999995</v>
      </c>
      <c r="AK62" t="s">
        <v>265</v>
      </c>
      <c r="AL62" t="s">
        <v>266</v>
      </c>
      <c r="AN62" t="s">
        <v>258</v>
      </c>
      <c r="AO62" s="7">
        <v>231.1</v>
      </c>
      <c r="AP62" s="7">
        <f t="shared" si="29"/>
        <v>3466.5</v>
      </c>
      <c r="AQ62" t="s">
        <v>254</v>
      </c>
      <c r="AT62" t="s">
        <v>257</v>
      </c>
      <c r="AW62" s="17"/>
      <c r="AX62" s="11">
        <v>192.04999999999998</v>
      </c>
      <c r="AY62" s="11">
        <f t="shared" si="30"/>
        <v>2880.7499999999995</v>
      </c>
      <c r="AZ62" t="s">
        <v>348</v>
      </c>
      <c r="BA62" t="s">
        <v>349</v>
      </c>
      <c r="BB62" t="s">
        <v>350</v>
      </c>
      <c r="BE62" s="7"/>
      <c r="BF62" s="7">
        <v>201.69491525423729</v>
      </c>
      <c r="BG62" s="7">
        <f t="shared" si="17"/>
        <v>3025.4237288135591</v>
      </c>
      <c r="BH62" t="s">
        <v>237</v>
      </c>
      <c r="BI62" t="s">
        <v>353</v>
      </c>
      <c r="BN62" s="7"/>
      <c r="BO62" s="7">
        <v>189.47457627118644</v>
      </c>
      <c r="BP62" s="7">
        <f t="shared" si="31"/>
        <v>2842.1186440677966</v>
      </c>
      <c r="BQ62" s="1" t="s">
        <v>356</v>
      </c>
      <c r="BR62" s="1" t="s">
        <v>358</v>
      </c>
      <c r="BS62" s="1">
        <v>30</v>
      </c>
      <c r="BT62" s="1"/>
      <c r="BU62" s="1"/>
      <c r="BV62" s="23"/>
      <c r="BW62" s="23">
        <v>174.57627118644069</v>
      </c>
      <c r="BX62" s="23">
        <v>3090</v>
      </c>
      <c r="BY62" s="1" t="s">
        <v>356</v>
      </c>
      <c r="BZ62" s="1" t="s">
        <v>364</v>
      </c>
      <c r="CA62" s="1" t="s">
        <v>375</v>
      </c>
      <c r="CB62" s="23"/>
      <c r="CC62" s="25">
        <v>89.11016949152544</v>
      </c>
      <c r="CD62" s="25">
        <f t="shared" si="32"/>
        <v>1336.6525423728815</v>
      </c>
      <c r="CF62" s="2" t="s">
        <v>365</v>
      </c>
      <c r="CG62" s="2" t="s">
        <v>366</v>
      </c>
      <c r="CH62" s="23"/>
      <c r="CI62" s="23">
        <v>230.50847457627125</v>
      </c>
      <c r="CJ62" s="23">
        <f t="shared" si="33"/>
        <v>3457.627118644069</v>
      </c>
      <c r="CK62" s="1" t="s">
        <v>368</v>
      </c>
      <c r="CL62" s="1"/>
      <c r="CM62" s="1" t="s">
        <v>369</v>
      </c>
      <c r="CN62" s="1"/>
      <c r="CO62" s="1"/>
      <c r="CP62" s="1"/>
      <c r="CQ62" s="1"/>
      <c r="CR62" s="1"/>
      <c r="CS62" s="1"/>
      <c r="CV62" s="19">
        <f t="shared" si="34"/>
        <v>86.840707964601776</v>
      </c>
      <c r="CW62" s="19">
        <f t="shared" si="35"/>
        <v>1302.6106194690267</v>
      </c>
      <c r="CX62" s="20" t="str">
        <f t="shared" si="36"/>
        <v>Cohidrex</v>
      </c>
      <c r="CY62" s="19">
        <v>137.64982370797256</v>
      </c>
      <c r="CZ62" s="19">
        <f t="shared" si="21"/>
        <v>2064.7473556195882</v>
      </c>
      <c r="DA62" s="20"/>
      <c r="DB62" s="20"/>
      <c r="DC62" s="20"/>
      <c r="DD62" s="20"/>
      <c r="DE62" s="20" t="str">
        <f t="shared" si="37"/>
        <v>Cohidrex</v>
      </c>
      <c r="DF62" s="19">
        <f t="shared" si="38"/>
        <v>-50.809115743370782</v>
      </c>
      <c r="DG62" s="21">
        <f t="shared" si="23"/>
        <v>-0.58508408019982661</v>
      </c>
      <c r="DH62" s="16">
        <f t="shared" si="39"/>
        <v>-50.809115743370782</v>
      </c>
      <c r="DI62" s="7">
        <f t="shared" si="40"/>
        <v>-762.13673615056177</v>
      </c>
      <c r="DJ62" s="7">
        <f t="shared" si="41"/>
        <v>137.64982370797256</v>
      </c>
      <c r="DK62" s="7">
        <v>117.94179451089227</v>
      </c>
      <c r="DL62" s="7" t="s">
        <v>342</v>
      </c>
      <c r="DM62" s="7"/>
    </row>
    <row r="63" spans="1:117">
      <c r="A63" t="s">
        <v>196</v>
      </c>
      <c r="B63">
        <v>20435</v>
      </c>
      <c r="C63" t="s">
        <v>56</v>
      </c>
      <c r="D63" s="1">
        <v>61</v>
      </c>
      <c r="E63" t="s">
        <v>196</v>
      </c>
      <c r="F63" t="s">
        <v>129</v>
      </c>
      <c r="G63" t="s">
        <v>95</v>
      </c>
      <c r="H63" s="2" t="s">
        <v>56</v>
      </c>
      <c r="I63" s="1" t="s">
        <v>6</v>
      </c>
      <c r="K63" s="1">
        <v>30</v>
      </c>
      <c r="L63" s="1">
        <v>30</v>
      </c>
      <c r="M63" s="1">
        <v>20435</v>
      </c>
      <c r="O63" s="7">
        <v>107.33934310184026</v>
      </c>
      <c r="P63" s="7">
        <f t="shared" si="24"/>
        <v>3220.1802930552076</v>
      </c>
      <c r="Q63" t="s">
        <v>237</v>
      </c>
      <c r="R63" t="s">
        <v>291</v>
      </c>
      <c r="S63">
        <v>55.97</v>
      </c>
      <c r="T63">
        <f t="shared" si="25"/>
        <v>1679.1</v>
      </c>
      <c r="U63" s="7">
        <f t="shared" si="26"/>
        <v>24.512408759124089</v>
      </c>
      <c r="V63" t="s">
        <v>240</v>
      </c>
      <c r="W63" s="7">
        <v>93.17</v>
      </c>
      <c r="X63" s="7">
        <f t="shared" si="27"/>
        <v>2795.1</v>
      </c>
      <c r="Y63" t="s">
        <v>237</v>
      </c>
      <c r="Z63" t="s">
        <v>56</v>
      </c>
      <c r="AA63">
        <v>57.9</v>
      </c>
      <c r="AB63" t="s">
        <v>268</v>
      </c>
      <c r="AC63" s="12">
        <v>74.415929203539832</v>
      </c>
      <c r="AD63" s="7">
        <f t="shared" si="28"/>
        <v>2232.4778761061948</v>
      </c>
      <c r="AE63" t="s">
        <v>237</v>
      </c>
      <c r="AI63" s="7">
        <v>137.79999999999998</v>
      </c>
      <c r="AJ63" s="7">
        <v>4133.9999999999991</v>
      </c>
      <c r="AK63" t="s">
        <v>265</v>
      </c>
      <c r="AL63" t="s">
        <v>266</v>
      </c>
      <c r="AN63" t="s">
        <v>258</v>
      </c>
      <c r="AO63" s="7">
        <v>219.6</v>
      </c>
      <c r="AP63" s="7">
        <f t="shared" si="29"/>
        <v>6588</v>
      </c>
      <c r="AQ63" t="s">
        <v>254</v>
      </c>
      <c r="AT63" t="s">
        <v>263</v>
      </c>
      <c r="AW63" s="17"/>
      <c r="AX63" s="11">
        <v>178.25</v>
      </c>
      <c r="AY63" s="11">
        <f t="shared" si="30"/>
        <v>5347.5</v>
      </c>
      <c r="AZ63" t="s">
        <v>348</v>
      </c>
      <c r="BA63" t="s">
        <v>349</v>
      </c>
      <c r="BB63" t="s">
        <v>350</v>
      </c>
      <c r="BE63" s="7"/>
      <c r="BF63" s="7">
        <v>155.93220338983051</v>
      </c>
      <c r="BG63" s="7">
        <f t="shared" si="17"/>
        <v>4677.9661016949149</v>
      </c>
      <c r="BH63" t="s">
        <v>237</v>
      </c>
      <c r="BI63" t="s">
        <v>353</v>
      </c>
      <c r="BN63" s="7"/>
      <c r="BO63" s="7">
        <v>180.0508474576271</v>
      </c>
      <c r="BP63" s="7">
        <f t="shared" si="31"/>
        <v>5401.5254237288127</v>
      </c>
      <c r="BQ63" s="1" t="s">
        <v>356</v>
      </c>
      <c r="BR63" s="1" t="s">
        <v>358</v>
      </c>
      <c r="BS63" s="1">
        <v>30</v>
      </c>
      <c r="BT63" s="1"/>
      <c r="BU63" s="1"/>
      <c r="BV63" s="23"/>
      <c r="BW63" s="23">
        <v>165.93220338983051</v>
      </c>
      <c r="BX63" s="23">
        <v>5873.9999999999991</v>
      </c>
      <c r="BY63" s="1" t="s">
        <v>356</v>
      </c>
      <c r="BZ63" s="1" t="s">
        <v>364</v>
      </c>
      <c r="CA63" s="1" t="s">
        <v>375</v>
      </c>
      <c r="CB63" s="23"/>
      <c r="CC63" s="25">
        <v>84.661016949152554</v>
      </c>
      <c r="CD63" s="25">
        <f t="shared" si="32"/>
        <v>2539.8305084745766</v>
      </c>
      <c r="CF63" s="2" t="s">
        <v>365</v>
      </c>
      <c r="CG63" s="2" t="s">
        <v>366</v>
      </c>
      <c r="CH63" s="23"/>
      <c r="CI63" s="23">
        <v>221.65806927044954</v>
      </c>
      <c r="CJ63" s="23">
        <f t="shared" si="33"/>
        <v>6649.7420781134861</v>
      </c>
      <c r="CK63" s="1" t="s">
        <v>368</v>
      </c>
      <c r="CL63" s="1"/>
      <c r="CM63" s="1" t="s">
        <v>369</v>
      </c>
      <c r="CN63" s="1"/>
      <c r="CO63" s="1"/>
      <c r="CP63" s="1"/>
      <c r="CQ63" s="1"/>
      <c r="CR63" s="1"/>
      <c r="CS63" s="1"/>
      <c r="CV63" s="19">
        <f t="shared" si="34"/>
        <v>74.415929203539832</v>
      </c>
      <c r="CW63" s="19">
        <f t="shared" si="35"/>
        <v>2232.4778761061948</v>
      </c>
      <c r="CX63" s="20" t="str">
        <f t="shared" si="36"/>
        <v>Cohidrex</v>
      </c>
      <c r="CY63" s="19">
        <v>105.15937097345638</v>
      </c>
      <c r="CZ63" s="19">
        <f t="shared" si="21"/>
        <v>3154.7811292036913</v>
      </c>
      <c r="DA63" s="20"/>
      <c r="DB63" s="20"/>
      <c r="DC63" s="20"/>
      <c r="DD63" s="20"/>
      <c r="DE63" s="20" t="str">
        <f t="shared" si="37"/>
        <v>Cohidrex</v>
      </c>
      <c r="DF63" s="19">
        <f t="shared" si="38"/>
        <v>-30.743441769916544</v>
      </c>
      <c r="DG63" s="21">
        <f t="shared" si="23"/>
        <v>-0.41312985134981201</v>
      </c>
      <c r="DH63" s="16">
        <f t="shared" si="39"/>
        <v>-30.743441769916544</v>
      </c>
      <c r="DI63" s="7">
        <f t="shared" si="40"/>
        <v>-922.30325309749628</v>
      </c>
      <c r="DJ63" s="7">
        <f t="shared" si="41"/>
        <v>105.15937097345638</v>
      </c>
      <c r="DK63" s="7">
        <v>80.646962214332291</v>
      </c>
      <c r="DL63" s="7" t="s">
        <v>342</v>
      </c>
      <c r="DM63" s="7"/>
    </row>
    <row r="64" spans="1:117">
      <c r="A64" t="s">
        <v>197</v>
      </c>
      <c r="B64">
        <v>20436</v>
      </c>
      <c r="C64" t="s">
        <v>57</v>
      </c>
      <c r="D64" s="1">
        <v>62</v>
      </c>
      <c r="E64" t="s">
        <v>197</v>
      </c>
      <c r="F64" t="s">
        <v>129</v>
      </c>
      <c r="G64" t="s">
        <v>92</v>
      </c>
      <c r="H64" s="2" t="s">
        <v>57</v>
      </c>
      <c r="I64" s="1" t="s">
        <v>6</v>
      </c>
      <c r="K64" s="1">
        <v>15</v>
      </c>
      <c r="L64" s="1">
        <v>15</v>
      </c>
      <c r="M64" s="1">
        <v>20436</v>
      </c>
      <c r="O64" s="7">
        <v>191.90735999999998</v>
      </c>
      <c r="P64" s="7">
        <f t="shared" si="24"/>
        <v>2878.6103999999996</v>
      </c>
      <c r="Q64" t="s">
        <v>237</v>
      </c>
      <c r="R64" t="s">
        <v>294</v>
      </c>
      <c r="S64">
        <v>97.24</v>
      </c>
      <c r="T64">
        <f t="shared" si="25"/>
        <v>1458.6</v>
      </c>
      <c r="U64" s="7">
        <f t="shared" si="26"/>
        <v>42.58686131386861</v>
      </c>
      <c r="V64" t="s">
        <v>240</v>
      </c>
      <c r="W64" s="7">
        <v>160</v>
      </c>
      <c r="X64" s="7">
        <f t="shared" si="27"/>
        <v>2400</v>
      </c>
      <c r="Y64" t="s">
        <v>237</v>
      </c>
      <c r="Z64" t="s">
        <v>57</v>
      </c>
      <c r="AA64">
        <v>97.4</v>
      </c>
      <c r="AB64" t="s">
        <v>268</v>
      </c>
      <c r="AC64" s="12">
        <v>130.23008849557522</v>
      </c>
      <c r="AD64" s="7">
        <f t="shared" si="28"/>
        <v>1953.4513274336282</v>
      </c>
      <c r="AE64" t="s">
        <v>237</v>
      </c>
      <c r="AI64" s="7">
        <v>241.1</v>
      </c>
      <c r="AJ64" s="7">
        <v>3616.5</v>
      </c>
      <c r="AK64" t="s">
        <v>265</v>
      </c>
      <c r="AL64" t="s">
        <v>266</v>
      </c>
      <c r="AN64" t="s">
        <v>258</v>
      </c>
      <c r="AO64" s="7">
        <v>353.8</v>
      </c>
      <c r="AP64" s="7">
        <f t="shared" si="29"/>
        <v>5307</v>
      </c>
      <c r="AQ64" t="s">
        <v>254</v>
      </c>
      <c r="AT64" t="s">
        <v>259</v>
      </c>
      <c r="AW64" s="17"/>
      <c r="AX64" s="11">
        <v>338.09999999999997</v>
      </c>
      <c r="AY64" s="11">
        <f t="shared" si="30"/>
        <v>5071.4999999999991</v>
      </c>
      <c r="AZ64" t="s">
        <v>348</v>
      </c>
      <c r="BA64" t="s">
        <v>349</v>
      </c>
      <c r="BB64" t="s">
        <v>350</v>
      </c>
      <c r="BE64" s="7"/>
      <c r="BF64" s="7">
        <v>243.22033898305085</v>
      </c>
      <c r="BG64" s="7">
        <f t="shared" si="17"/>
        <v>3648.3050847457625</v>
      </c>
      <c r="BH64" t="s">
        <v>237</v>
      </c>
      <c r="BI64" t="s">
        <v>353</v>
      </c>
      <c r="BN64" s="7"/>
      <c r="BO64" s="7">
        <v>290.14406779661022</v>
      </c>
      <c r="BP64" s="7">
        <f t="shared" si="31"/>
        <v>4352.1610169491532</v>
      </c>
      <c r="BQ64" s="1" t="s">
        <v>356</v>
      </c>
      <c r="BR64" s="1" t="s">
        <v>358</v>
      </c>
      <c r="BS64" s="1">
        <v>30</v>
      </c>
      <c r="BT64" s="1"/>
      <c r="BU64" s="1"/>
      <c r="BV64" s="23"/>
      <c r="BW64" s="23">
        <v>267.37288135593224</v>
      </c>
      <c r="BX64" s="23">
        <v>4732.5</v>
      </c>
      <c r="BY64" s="1" t="s">
        <v>356</v>
      </c>
      <c r="BZ64" s="1" t="s">
        <v>364</v>
      </c>
      <c r="CA64" s="1" t="s">
        <v>375</v>
      </c>
      <c r="CB64" s="23"/>
      <c r="CC64" s="25">
        <v>140.77118644067798</v>
      </c>
      <c r="CD64" s="25">
        <f t="shared" si="32"/>
        <v>2111.5677966101698</v>
      </c>
      <c r="CF64" s="2" t="s">
        <v>365</v>
      </c>
      <c r="CG64" s="2" t="s">
        <v>366</v>
      </c>
      <c r="CH64" s="23"/>
      <c r="CI64" s="23">
        <v>379.92630803242446</v>
      </c>
      <c r="CJ64" s="23">
        <f t="shared" si="33"/>
        <v>5698.8946204863669</v>
      </c>
      <c r="CK64" s="1" t="s">
        <v>368</v>
      </c>
      <c r="CL64" s="1"/>
      <c r="CM64" s="1" t="s">
        <v>369</v>
      </c>
      <c r="CN64" s="1"/>
      <c r="CO64" s="1"/>
      <c r="CP64" s="1"/>
      <c r="CQ64" s="1"/>
      <c r="CR64" s="1"/>
      <c r="CS64" s="1"/>
      <c r="CV64" s="19">
        <f t="shared" si="34"/>
        <v>130.23008849557522</v>
      </c>
      <c r="CW64" s="19">
        <f t="shared" si="35"/>
        <v>1953.4513274336282</v>
      </c>
      <c r="CX64" s="20" t="str">
        <f t="shared" si="36"/>
        <v>Cohidrex</v>
      </c>
      <c r="CY64" s="19">
        <v>244.3311809645738</v>
      </c>
      <c r="CZ64" s="19">
        <f t="shared" si="21"/>
        <v>3664.967714468607</v>
      </c>
      <c r="DA64" s="20"/>
      <c r="DB64" s="20"/>
      <c r="DC64" s="20"/>
      <c r="DD64" s="20"/>
      <c r="DE64" s="20" t="str">
        <f t="shared" si="37"/>
        <v>Cohidrex</v>
      </c>
      <c r="DF64" s="19">
        <f t="shared" si="38"/>
        <v>-114.10109246899859</v>
      </c>
      <c r="DG64" s="21">
        <f t="shared" si="23"/>
        <v>-0.87615000332949444</v>
      </c>
      <c r="DH64" s="16">
        <f t="shared" si="39"/>
        <v>-114.10109246899859</v>
      </c>
      <c r="DI64" s="7">
        <f t="shared" si="40"/>
        <v>-1711.5163870349788</v>
      </c>
      <c r="DJ64" s="7">
        <f t="shared" si="41"/>
        <v>244.3311809645738</v>
      </c>
      <c r="DK64" s="7">
        <v>201.74431965070519</v>
      </c>
      <c r="DL64" s="7" t="s">
        <v>342</v>
      </c>
      <c r="DM64" s="7"/>
    </row>
    <row r="65" spans="1:117">
      <c r="A65" t="s">
        <v>198</v>
      </c>
      <c r="B65">
        <v>20437</v>
      </c>
      <c r="C65" t="s">
        <v>45</v>
      </c>
      <c r="D65" s="1">
        <v>63</v>
      </c>
      <c r="E65" t="s">
        <v>198</v>
      </c>
      <c r="F65" t="s">
        <v>129</v>
      </c>
      <c r="G65" t="s">
        <v>97</v>
      </c>
      <c r="H65" s="2" t="s">
        <v>45</v>
      </c>
      <c r="I65" s="1" t="s">
        <v>6</v>
      </c>
      <c r="K65" s="1">
        <v>10</v>
      </c>
      <c r="L65" s="1">
        <v>10</v>
      </c>
      <c r="M65" s="1">
        <v>20437</v>
      </c>
      <c r="O65" s="7">
        <v>49.651376105432611</v>
      </c>
      <c r="P65" s="7">
        <f t="shared" si="24"/>
        <v>496.5137610543261</v>
      </c>
      <c r="Q65" t="s">
        <v>237</v>
      </c>
      <c r="R65">
        <v>8907</v>
      </c>
      <c r="S65">
        <v>23.7</v>
      </c>
      <c r="T65">
        <f t="shared" si="25"/>
        <v>237</v>
      </c>
      <c r="U65" s="7">
        <f t="shared" si="26"/>
        <v>10.379562043795621</v>
      </c>
      <c r="V65" t="s">
        <v>240</v>
      </c>
      <c r="W65" s="7">
        <v>51.51</v>
      </c>
      <c r="X65" s="7">
        <f t="shared" si="27"/>
        <v>515.1</v>
      </c>
      <c r="Y65" t="s">
        <v>237</v>
      </c>
      <c r="Z65" t="s">
        <v>45</v>
      </c>
      <c r="AA65">
        <v>23.7</v>
      </c>
      <c r="AB65" t="s">
        <v>268</v>
      </c>
      <c r="AC65" s="12">
        <v>49.115044247787615</v>
      </c>
      <c r="AD65" s="7">
        <f t="shared" si="28"/>
        <v>491.15044247787614</v>
      </c>
      <c r="AE65" t="s">
        <v>237</v>
      </c>
      <c r="AI65" s="7">
        <v>91</v>
      </c>
      <c r="AJ65" s="7">
        <v>910</v>
      </c>
      <c r="AK65" t="s">
        <v>265</v>
      </c>
      <c r="AL65" t="s">
        <v>266</v>
      </c>
      <c r="AN65" t="s">
        <v>263</v>
      </c>
      <c r="AO65" s="7">
        <v>96</v>
      </c>
      <c r="AP65" s="7">
        <f t="shared" si="29"/>
        <v>960</v>
      </c>
      <c r="AQ65" t="s">
        <v>254</v>
      </c>
      <c r="AT65" t="s">
        <v>261</v>
      </c>
      <c r="AW65" s="17"/>
      <c r="AX65" s="11">
        <v>46</v>
      </c>
      <c r="AY65" s="11">
        <f t="shared" si="30"/>
        <v>460</v>
      </c>
      <c r="AZ65" t="s">
        <v>348</v>
      </c>
      <c r="BA65" t="s">
        <v>349</v>
      </c>
      <c r="BB65" t="s">
        <v>350</v>
      </c>
      <c r="BE65" s="7"/>
      <c r="BF65" s="7">
        <v>133.05084745762713</v>
      </c>
      <c r="BG65" s="7">
        <f t="shared" si="17"/>
        <v>1330.5084745762713</v>
      </c>
      <c r="BH65" t="s">
        <v>237</v>
      </c>
      <c r="BI65" t="s">
        <v>353</v>
      </c>
      <c r="BN65" s="7"/>
      <c r="BO65" s="7">
        <v>81.567796610169495</v>
      </c>
      <c r="BP65" s="7">
        <f t="shared" si="31"/>
        <v>815.67796610169489</v>
      </c>
      <c r="BQ65" s="1" t="s">
        <v>356</v>
      </c>
      <c r="BR65" s="1" t="s">
        <v>358</v>
      </c>
      <c r="BS65" s="1">
        <v>60</v>
      </c>
      <c r="BT65" s="1"/>
      <c r="BU65" s="1"/>
      <c r="BV65" s="23"/>
      <c r="BW65" s="23">
        <v>72.542372881355931</v>
      </c>
      <c r="BX65" s="23">
        <v>856</v>
      </c>
      <c r="BY65" s="1" t="s">
        <v>356</v>
      </c>
      <c r="BZ65" s="1" t="s">
        <v>363</v>
      </c>
      <c r="CA65" s="1" t="s">
        <v>375</v>
      </c>
      <c r="CB65" s="23"/>
      <c r="CC65" s="25">
        <v>0</v>
      </c>
      <c r="CD65" s="25">
        <f t="shared" si="32"/>
        <v>0</v>
      </c>
      <c r="CF65" s="2" t="s">
        <v>365</v>
      </c>
      <c r="CG65" s="2" t="s">
        <v>366</v>
      </c>
      <c r="CH65" s="23"/>
      <c r="CI65" s="23">
        <v>113.04347826086958</v>
      </c>
      <c r="CJ65" s="23">
        <f t="shared" si="33"/>
        <v>1130.4347826086957</v>
      </c>
      <c r="CK65" s="1" t="s">
        <v>368</v>
      </c>
      <c r="CL65" s="1"/>
      <c r="CM65" s="1" t="s">
        <v>369</v>
      </c>
      <c r="CN65" s="1"/>
      <c r="CO65" s="1"/>
      <c r="CP65" s="1"/>
      <c r="CQ65" s="1"/>
      <c r="CR65" s="1"/>
      <c r="CS65" s="1"/>
      <c r="CV65" s="19">
        <f t="shared" si="34"/>
        <v>49.115044247787615</v>
      </c>
      <c r="CW65" s="19">
        <f t="shared" si="35"/>
        <v>491.15044247787614</v>
      </c>
      <c r="CX65" s="20" t="str">
        <f t="shared" si="36"/>
        <v>Cohidrex</v>
      </c>
      <c r="CY65" s="19">
        <v>66.117389200607192</v>
      </c>
      <c r="CZ65" s="19">
        <f t="shared" si="21"/>
        <v>661.17389200607192</v>
      </c>
      <c r="DA65" s="20"/>
      <c r="DB65" s="20"/>
      <c r="DC65" s="20"/>
      <c r="DD65" s="20"/>
      <c r="DE65" s="20" t="str">
        <f t="shared" si="37"/>
        <v>Cohidrex</v>
      </c>
      <c r="DF65" s="19">
        <f t="shared" si="38"/>
        <v>-17.002344952819577</v>
      </c>
      <c r="DG65" s="21">
        <f t="shared" si="23"/>
        <v>-0.34617387021056073</v>
      </c>
      <c r="DH65" s="16">
        <f t="shared" si="39"/>
        <v>-17.002344952819577</v>
      </c>
      <c r="DI65" s="7">
        <f t="shared" si="40"/>
        <v>-170.02344952819578</v>
      </c>
      <c r="DJ65" s="7">
        <f t="shared" si="41"/>
        <v>66.117389200607192</v>
      </c>
      <c r="DK65" s="7">
        <v>55.737827156811576</v>
      </c>
      <c r="DL65" s="7" t="s">
        <v>342</v>
      </c>
      <c r="DM65" s="7"/>
    </row>
    <row r="66" spans="1:117">
      <c r="A66" t="s">
        <v>199</v>
      </c>
      <c r="B66">
        <v>20439</v>
      </c>
      <c r="C66" t="s">
        <v>43</v>
      </c>
      <c r="D66" s="1">
        <v>64</v>
      </c>
      <c r="E66" t="s">
        <v>199</v>
      </c>
      <c r="F66" t="s">
        <v>129</v>
      </c>
      <c r="G66" t="s">
        <v>85</v>
      </c>
      <c r="H66" s="2" t="s">
        <v>43</v>
      </c>
      <c r="I66" s="1" t="s">
        <v>6</v>
      </c>
      <c r="K66" s="1">
        <v>30</v>
      </c>
      <c r="L66" s="1">
        <v>30</v>
      </c>
      <c r="M66" s="1">
        <v>20439</v>
      </c>
      <c r="O66" s="7">
        <v>1.6180691681234574</v>
      </c>
      <c r="P66" s="7">
        <f t="shared" si="24"/>
        <v>48.542075043703719</v>
      </c>
      <c r="Q66" t="s">
        <v>237</v>
      </c>
      <c r="R66">
        <v>2986</v>
      </c>
      <c r="S66">
        <v>0.52</v>
      </c>
      <c r="T66">
        <f t="shared" si="25"/>
        <v>15.600000000000001</v>
      </c>
      <c r="U66" s="7">
        <f t="shared" si="26"/>
        <v>0.22773722627737225</v>
      </c>
      <c r="V66" t="s">
        <v>240</v>
      </c>
      <c r="W66" s="7">
        <v>1.55</v>
      </c>
      <c r="X66" s="7">
        <f t="shared" si="27"/>
        <v>46.5</v>
      </c>
      <c r="Y66" t="s">
        <v>237</v>
      </c>
      <c r="Z66" t="s">
        <v>43</v>
      </c>
      <c r="AA66">
        <v>0.47</v>
      </c>
      <c r="AB66" t="s">
        <v>268</v>
      </c>
      <c r="AC66" s="12">
        <v>1.345132743362832</v>
      </c>
      <c r="AD66" s="7">
        <f t="shared" si="28"/>
        <v>40.353982300884958</v>
      </c>
      <c r="AE66" t="s">
        <v>237</v>
      </c>
      <c r="AI66" s="7">
        <v>2.7</v>
      </c>
      <c r="AJ66" s="7">
        <v>81</v>
      </c>
      <c r="AK66" t="s">
        <v>265</v>
      </c>
      <c r="AL66" t="s">
        <v>266</v>
      </c>
      <c r="AN66" t="s">
        <v>263</v>
      </c>
      <c r="AO66" s="7">
        <v>4.8999999999999995</v>
      </c>
      <c r="AP66" s="7">
        <f t="shared" si="29"/>
        <v>146.99999999999997</v>
      </c>
      <c r="AQ66" t="s">
        <v>254</v>
      </c>
      <c r="AT66" t="s">
        <v>259</v>
      </c>
      <c r="AW66" s="17"/>
      <c r="AX66" s="11">
        <v>2.875</v>
      </c>
      <c r="AY66" s="11">
        <f t="shared" si="30"/>
        <v>86.25</v>
      </c>
      <c r="AZ66" t="s">
        <v>348</v>
      </c>
      <c r="BA66" t="s">
        <v>349</v>
      </c>
      <c r="BB66" t="s">
        <v>350</v>
      </c>
      <c r="BE66" s="7"/>
      <c r="BF66" s="7">
        <v>4.2372881355932206</v>
      </c>
      <c r="BG66" s="7">
        <f t="shared" si="17"/>
        <v>127.11864406779662</v>
      </c>
      <c r="BH66" t="s">
        <v>237</v>
      </c>
      <c r="BI66" t="s">
        <v>353</v>
      </c>
      <c r="BN66" s="7"/>
      <c r="BO66" s="7">
        <v>3.6101694915254239</v>
      </c>
      <c r="BP66" s="7">
        <f t="shared" si="31"/>
        <v>108.30508474576271</v>
      </c>
      <c r="BQ66" s="1" t="s">
        <v>356</v>
      </c>
      <c r="BR66" s="1" t="s">
        <v>358</v>
      </c>
      <c r="BS66" s="1">
        <v>30</v>
      </c>
      <c r="BT66" s="1"/>
      <c r="BU66" s="1"/>
      <c r="BV66" s="23"/>
      <c r="BW66" s="23">
        <v>3.2203389830508478</v>
      </c>
      <c r="BX66" s="23">
        <v>114.00000000000001</v>
      </c>
      <c r="BY66" s="1" t="s">
        <v>356</v>
      </c>
      <c r="BZ66" s="1" t="s">
        <v>363</v>
      </c>
      <c r="CA66" s="1" t="s">
        <v>375</v>
      </c>
      <c r="CB66" s="23"/>
      <c r="CC66" s="25">
        <v>2.8050847457627119</v>
      </c>
      <c r="CD66" s="25">
        <f t="shared" si="32"/>
        <v>84.152542372881356</v>
      </c>
      <c r="CF66" s="2" t="s">
        <v>365</v>
      </c>
      <c r="CG66" s="2" t="s">
        <v>366</v>
      </c>
      <c r="CH66" s="23"/>
      <c r="CI66" s="23">
        <v>2.3876197494473108</v>
      </c>
      <c r="CJ66" s="23">
        <f t="shared" si="33"/>
        <v>71.628592483419325</v>
      </c>
      <c r="CK66" s="1" t="s">
        <v>368</v>
      </c>
      <c r="CL66" s="1"/>
      <c r="CM66" s="1" t="s">
        <v>369</v>
      </c>
      <c r="CN66" s="1"/>
      <c r="CO66" s="1"/>
      <c r="CP66" s="1"/>
      <c r="CQ66" s="1"/>
      <c r="CR66" s="1"/>
      <c r="CS66" s="1"/>
      <c r="CV66" s="19">
        <f t="shared" si="34"/>
        <v>1.345132743362832</v>
      </c>
      <c r="CW66" s="19">
        <f t="shared" si="35"/>
        <v>40.353982300884958</v>
      </c>
      <c r="CX66" s="20" t="str">
        <f t="shared" si="36"/>
        <v>Cohidrex</v>
      </c>
      <c r="CY66" s="19">
        <v>1.499081645038091</v>
      </c>
      <c r="CZ66" s="19">
        <f t="shared" si="21"/>
        <v>44.972449351142728</v>
      </c>
      <c r="DA66" s="20"/>
      <c r="DB66" s="20"/>
      <c r="DC66" s="20"/>
      <c r="DD66" s="20"/>
      <c r="DE66" s="20" t="str">
        <f t="shared" si="37"/>
        <v>Cohidrex</v>
      </c>
      <c r="DF66" s="19">
        <f t="shared" si="38"/>
        <v>-0.1539489016752591</v>
      </c>
      <c r="DG66" s="21">
        <f t="shared" si="23"/>
        <v>-0.11444885453489656</v>
      </c>
      <c r="DH66" s="16">
        <f t="shared" si="39"/>
        <v>-0.1539489016752591</v>
      </c>
      <c r="DI66" s="7">
        <f t="shared" si="40"/>
        <v>-4.6184670502577729</v>
      </c>
      <c r="DJ66" s="7">
        <f t="shared" si="41"/>
        <v>1.499081645038091</v>
      </c>
      <c r="DK66" s="7">
        <v>1.2713444187607188</v>
      </c>
      <c r="DL66" s="7" t="s">
        <v>342</v>
      </c>
      <c r="DM66" s="7"/>
    </row>
    <row r="67" spans="1:117">
      <c r="A67" t="s">
        <v>200</v>
      </c>
      <c r="B67">
        <v>20440</v>
      </c>
      <c r="C67" t="s">
        <v>44</v>
      </c>
      <c r="D67" s="1">
        <v>65</v>
      </c>
      <c r="E67" t="s">
        <v>200</v>
      </c>
      <c r="F67" t="s">
        <v>129</v>
      </c>
      <c r="G67" t="s">
        <v>83</v>
      </c>
      <c r="H67" s="2" t="s">
        <v>44</v>
      </c>
      <c r="I67" s="1" t="s">
        <v>6</v>
      </c>
      <c r="K67" s="1">
        <v>30</v>
      </c>
      <c r="L67" s="1">
        <v>30</v>
      </c>
      <c r="M67" s="1">
        <v>20440</v>
      </c>
      <c r="O67" s="7">
        <v>0.61491699137817413</v>
      </c>
      <c r="P67" s="7">
        <f t="shared" ref="P67:P98" si="42">O67*L67</f>
        <v>18.447509741345225</v>
      </c>
      <c r="Q67" t="s">
        <v>237</v>
      </c>
      <c r="R67">
        <v>3986</v>
      </c>
      <c r="S67">
        <v>0.3</v>
      </c>
      <c r="T67">
        <f t="shared" ref="T67:T98" si="43">S67*L67</f>
        <v>9</v>
      </c>
      <c r="U67" s="7">
        <f t="shared" ref="U67:U98" si="44">S67*$S$1/$T$1</f>
        <v>0.13138686131386862</v>
      </c>
      <c r="V67" t="s">
        <v>240</v>
      </c>
      <c r="W67" s="7">
        <v>0.67</v>
      </c>
      <c r="X67" s="7">
        <f t="shared" ref="X67:X98" si="45">W67*L67</f>
        <v>20.100000000000001</v>
      </c>
      <c r="Y67" t="s">
        <v>237</v>
      </c>
      <c r="Z67" t="s">
        <v>44</v>
      </c>
      <c r="AA67">
        <v>0.05</v>
      </c>
      <c r="AB67" t="s">
        <v>268</v>
      </c>
      <c r="AC67" s="12">
        <v>0.84070796460177</v>
      </c>
      <c r="AD67" s="7">
        <f t="shared" ref="AD67:AD98" si="46">AC67*L67</f>
        <v>25.221238938053101</v>
      </c>
      <c r="AE67" t="s">
        <v>237</v>
      </c>
      <c r="AI67" s="7">
        <v>1.6</v>
      </c>
      <c r="AJ67" s="7">
        <v>48</v>
      </c>
      <c r="AK67" t="s">
        <v>265</v>
      </c>
      <c r="AL67" t="s">
        <v>266</v>
      </c>
      <c r="AN67" t="s">
        <v>263</v>
      </c>
      <c r="AO67" s="7">
        <v>2.2000000000000002</v>
      </c>
      <c r="AP67" s="7">
        <f t="shared" ref="AP67:AP98" si="47">AO67*L67</f>
        <v>66</v>
      </c>
      <c r="AQ67" t="s">
        <v>254</v>
      </c>
      <c r="AT67" t="s">
        <v>264</v>
      </c>
      <c r="AW67" s="17"/>
      <c r="AX67" s="11">
        <v>2.875</v>
      </c>
      <c r="AY67" s="11">
        <f t="shared" ref="AY67:AY98" si="48">AX67*L67</f>
        <v>86.25</v>
      </c>
      <c r="AZ67" t="s">
        <v>348</v>
      </c>
      <c r="BA67" t="s">
        <v>349</v>
      </c>
      <c r="BB67" t="s">
        <v>350</v>
      </c>
      <c r="BE67" s="7"/>
      <c r="BF67" s="7">
        <v>4.2372881355932206</v>
      </c>
      <c r="BG67" s="7">
        <f t="shared" si="17"/>
        <v>127.11864406779662</v>
      </c>
      <c r="BH67" t="s">
        <v>237</v>
      </c>
      <c r="BI67" t="s">
        <v>353</v>
      </c>
      <c r="BN67" s="7"/>
      <c r="BO67" s="7">
        <v>1.6186440677966103</v>
      </c>
      <c r="BP67" s="7">
        <f t="shared" ref="BP67:BP98" si="49">BO67*L67</f>
        <v>48.559322033898312</v>
      </c>
      <c r="BQ67" s="1" t="s">
        <v>356</v>
      </c>
      <c r="BR67" s="1" t="s">
        <v>358</v>
      </c>
      <c r="BS67" s="1">
        <v>60</v>
      </c>
      <c r="BT67" s="1"/>
      <c r="BU67" s="1"/>
      <c r="BV67" s="23"/>
      <c r="BW67" s="23">
        <v>1.4406779661016951</v>
      </c>
      <c r="BX67" s="23">
        <v>51.000000000000007</v>
      </c>
      <c r="BY67" s="1" t="s">
        <v>356</v>
      </c>
      <c r="BZ67" s="1" t="s">
        <v>363</v>
      </c>
      <c r="CA67" s="1" t="s">
        <v>375</v>
      </c>
      <c r="CB67" s="23"/>
      <c r="CC67" s="25">
        <v>2.3050847457627119</v>
      </c>
      <c r="CD67" s="25">
        <f t="shared" ref="CD67:CD98" si="50">CC67*L67</f>
        <v>69.152542372881356</v>
      </c>
      <c r="CF67" s="2" t="s">
        <v>365</v>
      </c>
      <c r="CG67" s="2" t="s">
        <v>366</v>
      </c>
      <c r="CH67" s="23"/>
      <c r="CI67" s="23">
        <v>1.4591009579955787</v>
      </c>
      <c r="CJ67" s="23">
        <f t="shared" ref="CJ67:CJ98" si="51">CI67*L67</f>
        <v>43.773028739867364</v>
      </c>
      <c r="CK67" s="1" t="s">
        <v>368</v>
      </c>
      <c r="CL67" s="1"/>
      <c r="CM67" s="1" t="s">
        <v>369</v>
      </c>
      <c r="CN67" s="1"/>
      <c r="CO67" s="1"/>
      <c r="CP67" s="1"/>
      <c r="CQ67" s="1"/>
      <c r="CR67" s="1"/>
      <c r="CS67" s="1"/>
      <c r="CV67" s="19">
        <f t="shared" ref="CV67:CV98" si="52">MIN(O67,W67,AC67,AI67,AO67)</f>
        <v>0.61491699137817413</v>
      </c>
      <c r="CW67" s="19">
        <f t="shared" ref="CW67:CW98" si="53">CV67*L67</f>
        <v>18.447509741345225</v>
      </c>
      <c r="CX67" s="20" t="str">
        <f t="shared" ref="CX67:CX98" si="54">IF(CV67=O67,"ETESA",IF(CV67=AC67,"Cohidrex",IF(CV67=AI67,"Tegeta Cohidrex",IF(CV67=W67,"BYG",IF(CV67=AO67,"Tegeta ITR","NAN")))))</f>
        <v>ETESA</v>
      </c>
      <c r="CY67" s="19">
        <v>0.76705907069422796</v>
      </c>
      <c r="CZ67" s="19">
        <f t="shared" si="21"/>
        <v>23.011772120826841</v>
      </c>
      <c r="DA67" s="20"/>
      <c r="DB67" s="20"/>
      <c r="DC67" s="20"/>
      <c r="DD67" s="20"/>
      <c r="DE67" s="20" t="str">
        <f t="shared" ref="DE67:DE98" si="55">IF(CV67=O67,"ETESA",IF(CV67=AC67,"Cohidrex",IF(CV67=AI67,"Tegeta Cohidrex",IF(CV67=W67,"BYG",IF(CV67=CY67," bolobo","NAN")))))</f>
        <v>ETESA</v>
      </c>
      <c r="DF67" s="19">
        <f t="shared" si="38"/>
        <v>-0.15214207931605384</v>
      </c>
      <c r="DG67" s="21">
        <f t="shared" si="23"/>
        <v>-0.24741888978391624</v>
      </c>
      <c r="DH67" s="16">
        <f t="shared" ref="DH67:DH98" si="56">CV67-CY67</f>
        <v>-0.15214207931605384</v>
      </c>
      <c r="DI67" s="7">
        <f t="shared" ref="DI67:DI98" si="57">DH67*L67</f>
        <v>-4.5642623794816153</v>
      </c>
      <c r="DJ67" s="7">
        <f t="shared" ref="DJ67:DJ98" si="58">DK67+U67</f>
        <v>0.76705907069422796</v>
      </c>
      <c r="DK67" s="7">
        <v>0.6356722093803594</v>
      </c>
      <c r="DL67" s="7" t="s">
        <v>342</v>
      </c>
      <c r="DM67" s="7"/>
    </row>
    <row r="68" spans="1:117">
      <c r="A68" t="s">
        <v>201</v>
      </c>
      <c r="B68">
        <v>6318</v>
      </c>
      <c r="C68" t="s">
        <v>27</v>
      </c>
      <c r="D68" s="1">
        <v>66</v>
      </c>
      <c r="E68" t="s">
        <v>201</v>
      </c>
      <c r="F68" t="s">
        <v>129</v>
      </c>
      <c r="G68" t="s">
        <v>81</v>
      </c>
      <c r="H68" s="2" t="s">
        <v>27</v>
      </c>
      <c r="I68" s="1" t="s">
        <v>6</v>
      </c>
      <c r="K68" s="1">
        <v>895</v>
      </c>
      <c r="L68" s="1">
        <v>895</v>
      </c>
      <c r="M68" s="1">
        <v>6318</v>
      </c>
      <c r="O68" s="7">
        <f>1.14+U68</f>
        <v>1.2976642335766422</v>
      </c>
      <c r="P68" s="7">
        <f t="shared" si="42"/>
        <v>1161.4094890510949</v>
      </c>
      <c r="Q68" t="s">
        <v>237</v>
      </c>
      <c r="R68" t="s">
        <v>269</v>
      </c>
      <c r="S68">
        <v>0.36</v>
      </c>
      <c r="T68">
        <f t="shared" si="43"/>
        <v>322.2</v>
      </c>
      <c r="U68" s="7">
        <f t="shared" si="44"/>
        <v>0.15766423357664233</v>
      </c>
      <c r="V68" t="s">
        <v>240</v>
      </c>
      <c r="W68" s="7">
        <f>1+U68</f>
        <v>1.1576642335766423</v>
      </c>
      <c r="X68" s="7">
        <f t="shared" si="45"/>
        <v>1036.1094890510949</v>
      </c>
      <c r="Y68" t="s">
        <v>237</v>
      </c>
      <c r="Z68" t="s">
        <v>316</v>
      </c>
      <c r="AA68">
        <v>0.36</v>
      </c>
      <c r="AB68" t="s">
        <v>268</v>
      </c>
      <c r="AC68" s="12">
        <f>0.938053097345133+U68</f>
        <v>1.0957173309217754</v>
      </c>
      <c r="AD68" s="7">
        <f t="shared" si="46"/>
        <v>980.66701117498894</v>
      </c>
      <c r="AE68" t="s">
        <v>237</v>
      </c>
      <c r="AI68" s="7">
        <v>1.9000000000000001</v>
      </c>
      <c r="AJ68" s="7">
        <v>1700.5000000000002</v>
      </c>
      <c r="AK68" t="s">
        <v>265</v>
      </c>
      <c r="AL68" t="s">
        <v>266</v>
      </c>
      <c r="AN68" t="s">
        <v>263</v>
      </c>
      <c r="AO68" s="7">
        <v>1.6</v>
      </c>
      <c r="AP68" s="7">
        <f t="shared" si="47"/>
        <v>1432</v>
      </c>
      <c r="AQ68" t="s">
        <v>254</v>
      </c>
      <c r="AT68" t="s">
        <v>257</v>
      </c>
      <c r="AW68" s="17"/>
      <c r="AX68" s="11">
        <v>1.4029999999999998</v>
      </c>
      <c r="AY68" s="11">
        <f t="shared" si="48"/>
        <v>1255.6849999999997</v>
      </c>
      <c r="AZ68" t="s">
        <v>348</v>
      </c>
      <c r="BA68" t="s">
        <v>349</v>
      </c>
      <c r="BB68" t="s">
        <v>350</v>
      </c>
      <c r="BE68" s="7"/>
      <c r="BF68" s="7">
        <v>2.1186440677966103</v>
      </c>
      <c r="BG68" s="7">
        <f t="shared" ref="BG68:BG98" si="59">BF68*L68</f>
        <v>1896.1864406779662</v>
      </c>
      <c r="BH68" t="s">
        <v>237</v>
      </c>
      <c r="BI68" t="s">
        <v>353</v>
      </c>
      <c r="BN68" s="7"/>
      <c r="BO68" s="7">
        <v>1.2033898305084745</v>
      </c>
      <c r="BP68" s="7">
        <f t="shared" si="49"/>
        <v>1077.0338983050847</v>
      </c>
      <c r="BQ68" s="1" t="s">
        <v>356</v>
      </c>
      <c r="BR68" s="1" t="s">
        <v>358</v>
      </c>
      <c r="BS68" s="1">
        <v>60</v>
      </c>
      <c r="BT68" s="1"/>
      <c r="BU68" s="1"/>
      <c r="BV68" s="23"/>
      <c r="BW68" s="23">
        <v>2.3728813559322037</v>
      </c>
      <c r="BX68" s="23">
        <v>2506.0000000000005</v>
      </c>
      <c r="BY68" s="1" t="s">
        <v>356</v>
      </c>
      <c r="BZ68" s="1" t="s">
        <v>356</v>
      </c>
      <c r="CA68" s="1" t="s">
        <v>375</v>
      </c>
      <c r="CB68" s="23"/>
      <c r="CC68" s="25">
        <v>0</v>
      </c>
      <c r="CD68" s="25">
        <f t="shared" si="50"/>
        <v>0</v>
      </c>
      <c r="CF68" s="2" t="s">
        <v>365</v>
      </c>
      <c r="CG68" s="2" t="s">
        <v>366</v>
      </c>
      <c r="CH68" s="23"/>
      <c r="CI68" s="23">
        <v>1.7170228445099487</v>
      </c>
      <c r="CJ68" s="23">
        <f t="shared" si="51"/>
        <v>1536.7354458364041</v>
      </c>
      <c r="CK68" s="1" t="s">
        <v>368</v>
      </c>
      <c r="CL68" s="1"/>
      <c r="CM68" s="1" t="s">
        <v>369</v>
      </c>
      <c r="CN68" s="1"/>
      <c r="CO68" s="1"/>
      <c r="CP68" s="1"/>
      <c r="CQ68" s="1"/>
      <c r="CR68" s="1"/>
      <c r="CS68" s="1"/>
      <c r="CV68" s="19">
        <f t="shared" si="52"/>
        <v>1.0957173309217754</v>
      </c>
      <c r="CW68" s="19">
        <f t="shared" si="53"/>
        <v>980.66701117498894</v>
      </c>
      <c r="CX68" s="20" t="str">
        <f t="shared" si="54"/>
        <v>Cohidrex</v>
      </c>
      <c r="CY68" s="19">
        <v>1.2970480114886178</v>
      </c>
      <c r="CZ68" s="19">
        <f t="shared" si="21"/>
        <v>1160.8579702823129</v>
      </c>
      <c r="DA68" s="20"/>
      <c r="DB68" s="20" t="s">
        <v>306</v>
      </c>
      <c r="DC68" s="20">
        <f>COUNTA(AI65:AI163)</f>
        <v>26</v>
      </c>
      <c r="DD68" s="20">
        <f>COUNTIF(CX65:CX163,DB68)</f>
        <v>3</v>
      </c>
      <c r="DE68" s="20" t="str">
        <f t="shared" si="55"/>
        <v>Cohidrex</v>
      </c>
      <c r="DF68" s="19">
        <f t="shared" si="38"/>
        <v>-0.20133068056684245</v>
      </c>
      <c r="DG68" s="21">
        <f t="shared" si="23"/>
        <v>-0.18374326560799439</v>
      </c>
      <c r="DH68" s="16">
        <f t="shared" si="56"/>
        <v>-0.20133068056684245</v>
      </c>
      <c r="DI68" s="7">
        <f t="shared" si="57"/>
        <v>-180.19095910732398</v>
      </c>
      <c r="DJ68" s="7">
        <f t="shared" si="58"/>
        <v>1.2970480114886178</v>
      </c>
      <c r="DK68" s="7">
        <v>1.1393837779119755</v>
      </c>
      <c r="DL68" s="7" t="s">
        <v>342</v>
      </c>
      <c r="DM68" s="7"/>
    </row>
    <row r="69" spans="1:117">
      <c r="A69" t="s">
        <v>202</v>
      </c>
      <c r="B69">
        <v>1455</v>
      </c>
      <c r="C69" t="s">
        <v>37</v>
      </c>
      <c r="D69" s="1">
        <v>67</v>
      </c>
      <c r="E69" t="s">
        <v>202</v>
      </c>
      <c r="F69" t="s">
        <v>129</v>
      </c>
      <c r="G69" t="s">
        <v>87</v>
      </c>
      <c r="H69" s="2" t="s">
        <v>37</v>
      </c>
      <c r="I69" s="1" t="s">
        <v>6</v>
      </c>
      <c r="K69" s="1">
        <v>895</v>
      </c>
      <c r="L69" s="1">
        <v>895</v>
      </c>
      <c r="M69" s="1">
        <v>1455</v>
      </c>
      <c r="O69" s="7">
        <f>1.14+U69</f>
        <v>1.1925547445255473</v>
      </c>
      <c r="P69" s="7">
        <f t="shared" si="42"/>
        <v>1067.3364963503648</v>
      </c>
      <c r="Q69" t="s">
        <v>237</v>
      </c>
      <c r="R69" t="s">
        <v>271</v>
      </c>
      <c r="S69">
        <v>0.12</v>
      </c>
      <c r="T69">
        <f t="shared" si="43"/>
        <v>107.39999999999999</v>
      </c>
      <c r="U69" s="7">
        <f t="shared" si="44"/>
        <v>5.2554744525547446E-2</v>
      </c>
      <c r="V69" t="s">
        <v>240</v>
      </c>
      <c r="W69" s="7">
        <f>1+U69</f>
        <v>1.0525547445255474</v>
      </c>
      <c r="X69" s="7">
        <f t="shared" si="45"/>
        <v>942.03649635036493</v>
      </c>
      <c r="Y69" t="s">
        <v>237</v>
      </c>
      <c r="Z69" t="s">
        <v>318</v>
      </c>
      <c r="AA69">
        <v>0.13</v>
      </c>
      <c r="AB69" t="s">
        <v>268</v>
      </c>
      <c r="AC69" s="12">
        <f>0.938053097345133+U69</f>
        <v>0.99060784187068041</v>
      </c>
      <c r="AD69" s="7">
        <f t="shared" si="46"/>
        <v>886.59401847425897</v>
      </c>
      <c r="AE69" t="s">
        <v>237</v>
      </c>
      <c r="AI69" s="7">
        <v>0.79999999999999993</v>
      </c>
      <c r="AJ69" s="7">
        <v>715.99999999999989</v>
      </c>
      <c r="AK69" t="s">
        <v>265</v>
      </c>
      <c r="AL69" t="s">
        <v>266</v>
      </c>
      <c r="AN69" t="s">
        <v>263</v>
      </c>
      <c r="AO69" s="7">
        <v>0.7</v>
      </c>
      <c r="AP69" s="7">
        <f t="shared" si="47"/>
        <v>626.5</v>
      </c>
      <c r="AQ69" t="s">
        <v>254</v>
      </c>
      <c r="AT69" t="s">
        <v>262</v>
      </c>
      <c r="AW69" s="17"/>
      <c r="AX69" s="11">
        <v>0.71299999999999997</v>
      </c>
      <c r="AY69" s="11">
        <f t="shared" si="48"/>
        <v>638.13499999999999</v>
      </c>
      <c r="AZ69" t="s">
        <v>348</v>
      </c>
      <c r="BA69" t="s">
        <v>349</v>
      </c>
      <c r="BB69" t="s">
        <v>350</v>
      </c>
      <c r="BE69" s="7"/>
      <c r="BF69" s="7">
        <v>1.1864406779661016</v>
      </c>
      <c r="BG69" s="7">
        <f t="shared" si="59"/>
        <v>1061.8644067796611</v>
      </c>
      <c r="BH69" t="s">
        <v>237</v>
      </c>
      <c r="BI69" t="s">
        <v>353</v>
      </c>
      <c r="BN69" s="7"/>
      <c r="BO69" s="7">
        <v>0.52542372881355937</v>
      </c>
      <c r="BP69" s="7">
        <f t="shared" si="49"/>
        <v>470.25423728813564</v>
      </c>
      <c r="BQ69" s="1" t="s">
        <v>356</v>
      </c>
      <c r="BR69" s="1" t="s">
        <v>358</v>
      </c>
      <c r="BS69" s="1">
        <v>30</v>
      </c>
      <c r="BT69" s="1"/>
      <c r="BU69" s="1"/>
      <c r="BV69" s="23"/>
      <c r="BW69" s="23">
        <v>0.50847457627118642</v>
      </c>
      <c r="BX69" s="23">
        <v>537</v>
      </c>
      <c r="BY69" s="1" t="s">
        <v>356</v>
      </c>
      <c r="BZ69" s="1" t="s">
        <v>363</v>
      </c>
      <c r="CA69" s="1" t="s">
        <v>375</v>
      </c>
      <c r="CB69" s="23"/>
      <c r="CC69" s="25">
        <v>0</v>
      </c>
      <c r="CD69" s="25">
        <f t="shared" si="50"/>
        <v>0</v>
      </c>
      <c r="CF69" s="2" t="s">
        <v>365</v>
      </c>
      <c r="CG69" s="2" t="s">
        <v>366</v>
      </c>
      <c r="CH69" s="23"/>
      <c r="CI69" s="23">
        <v>0.65585851142225504</v>
      </c>
      <c r="CJ69" s="23">
        <f t="shared" si="51"/>
        <v>586.99336772291826</v>
      </c>
      <c r="CK69" s="1" t="s">
        <v>368</v>
      </c>
      <c r="CL69" s="1"/>
      <c r="CM69" s="1" t="s">
        <v>369</v>
      </c>
      <c r="CN69" s="1"/>
      <c r="CO69" s="1"/>
      <c r="CP69" s="1"/>
      <c r="CQ69" s="1"/>
      <c r="CR69" s="1"/>
      <c r="CS69" s="1"/>
      <c r="CV69" s="19">
        <f t="shared" si="52"/>
        <v>0.7</v>
      </c>
      <c r="CW69" s="19">
        <f t="shared" si="53"/>
        <v>626.5</v>
      </c>
      <c r="CX69" s="20" t="str">
        <f t="shared" si="54"/>
        <v>Tegeta ITR</v>
      </c>
      <c r="CY69" s="19">
        <v>0.58227721733322846</v>
      </c>
      <c r="CZ69" s="19">
        <f t="shared" si="21"/>
        <v>521.13810951323944</v>
      </c>
      <c r="DA69" s="20"/>
      <c r="DB69" s="20" t="s">
        <v>307</v>
      </c>
      <c r="DC69" s="20">
        <f>COUNTA(AP65:AP164)</f>
        <v>34</v>
      </c>
      <c r="DD69" s="20">
        <f>COUNTIF(CX65:CX164,DB69)</f>
        <v>5</v>
      </c>
      <c r="DE69" s="20" t="str">
        <f t="shared" si="55"/>
        <v>NAN</v>
      </c>
      <c r="DF69" s="19">
        <f t="shared" si="38"/>
        <v>0.1177227826667715</v>
      </c>
      <c r="DG69" s="21">
        <f t="shared" si="23"/>
        <v>0.16817540380967358</v>
      </c>
      <c r="DH69" s="16">
        <f t="shared" si="56"/>
        <v>0.1177227826667715</v>
      </c>
      <c r="DI69" s="7">
        <f t="shared" si="57"/>
        <v>105.36189048676049</v>
      </c>
      <c r="DJ69" s="7">
        <f t="shared" si="58"/>
        <v>0.58227721733322846</v>
      </c>
      <c r="DK69" s="7">
        <v>0.52972247280768103</v>
      </c>
      <c r="DL69" s="7" t="s">
        <v>342</v>
      </c>
      <c r="DM69" s="7"/>
    </row>
    <row r="70" spans="1:117">
      <c r="A70" t="s">
        <v>203</v>
      </c>
      <c r="B70">
        <v>6981</v>
      </c>
      <c r="C70" t="s">
        <v>58</v>
      </c>
      <c r="D70" s="1">
        <v>68</v>
      </c>
      <c r="E70" t="s">
        <v>203</v>
      </c>
      <c r="F70" t="s">
        <v>129</v>
      </c>
      <c r="G70" t="s">
        <v>82</v>
      </c>
      <c r="H70" s="2" t="s">
        <v>58</v>
      </c>
      <c r="I70" s="1" t="s">
        <v>6</v>
      </c>
      <c r="K70" s="1">
        <v>895</v>
      </c>
      <c r="L70" s="1">
        <v>895</v>
      </c>
      <c r="M70" s="1">
        <v>6981</v>
      </c>
      <c r="O70" s="7">
        <f>1.14+U70</f>
        <v>1.1456934306569342</v>
      </c>
      <c r="P70" s="7">
        <f t="shared" si="42"/>
        <v>1025.395620437956</v>
      </c>
      <c r="Q70" t="s">
        <v>237</v>
      </c>
      <c r="R70" t="s">
        <v>270</v>
      </c>
      <c r="S70">
        <v>1.2999999999999999E-2</v>
      </c>
      <c r="T70">
        <f t="shared" si="43"/>
        <v>11.635</v>
      </c>
      <c r="U70" s="7">
        <f t="shared" si="44"/>
        <v>5.6934306569343066E-3</v>
      </c>
      <c r="V70" t="s">
        <v>240</v>
      </c>
      <c r="W70" s="7">
        <f>1+U70</f>
        <v>1.0056934306569343</v>
      </c>
      <c r="X70" s="7">
        <f t="shared" si="45"/>
        <v>900.0956204379562</v>
      </c>
      <c r="Y70" t="s">
        <v>237</v>
      </c>
      <c r="Z70" t="s">
        <v>317</v>
      </c>
      <c r="AA70">
        <v>7.0000000000000007E-2</v>
      </c>
      <c r="AB70" t="s">
        <v>268</v>
      </c>
      <c r="AC70" s="12">
        <f>0.938053097345133+U70</f>
        <v>0.94374652800206726</v>
      </c>
      <c r="AD70" s="7">
        <f t="shared" si="46"/>
        <v>844.65314256185025</v>
      </c>
      <c r="AE70" t="s">
        <v>237</v>
      </c>
      <c r="AI70" s="7">
        <v>0.9</v>
      </c>
      <c r="AJ70" s="7">
        <v>805.5</v>
      </c>
      <c r="AK70" t="s">
        <v>265</v>
      </c>
      <c r="AL70" t="s">
        <v>266</v>
      </c>
      <c r="AN70" t="s">
        <v>263</v>
      </c>
      <c r="AO70" s="7">
        <v>0.7</v>
      </c>
      <c r="AP70" s="7">
        <f t="shared" si="47"/>
        <v>626.5</v>
      </c>
      <c r="AQ70" t="s">
        <v>254</v>
      </c>
      <c r="AT70" t="s">
        <v>259</v>
      </c>
      <c r="AW70" s="17"/>
      <c r="AX70" s="11">
        <v>8.625</v>
      </c>
      <c r="AY70" s="11">
        <f t="shared" si="48"/>
        <v>7719.375</v>
      </c>
      <c r="AZ70" t="s">
        <v>348</v>
      </c>
      <c r="BA70" t="s">
        <v>349</v>
      </c>
      <c r="BB70" t="s">
        <v>350</v>
      </c>
      <c r="BE70" s="7"/>
      <c r="BF70" s="7">
        <v>1.2711864406779663</v>
      </c>
      <c r="BG70" s="7">
        <f t="shared" si="59"/>
        <v>1137.7118644067798</v>
      </c>
      <c r="BH70" t="s">
        <v>237</v>
      </c>
      <c r="BI70" t="s">
        <v>353</v>
      </c>
      <c r="BN70" s="7"/>
      <c r="BO70" s="7">
        <v>0.44915254237288138</v>
      </c>
      <c r="BP70" s="7">
        <f t="shared" si="49"/>
        <v>401.99152542372883</v>
      </c>
      <c r="BQ70" s="1" t="s">
        <v>356</v>
      </c>
      <c r="BR70" s="1" t="s">
        <v>358</v>
      </c>
      <c r="BS70" s="1">
        <v>30</v>
      </c>
      <c r="BT70" s="1"/>
      <c r="BU70" s="1"/>
      <c r="BV70" s="23"/>
      <c r="BW70" s="23">
        <v>0.59322033898305082</v>
      </c>
      <c r="BX70" s="23">
        <v>626.5</v>
      </c>
      <c r="BY70" s="1" t="s">
        <v>356</v>
      </c>
      <c r="BZ70" s="1" t="s">
        <v>356</v>
      </c>
      <c r="CA70" s="1" t="s">
        <v>375</v>
      </c>
      <c r="CB70" s="23"/>
      <c r="CC70" s="25">
        <v>0</v>
      </c>
      <c r="CD70" s="25">
        <f t="shared" si="50"/>
        <v>0</v>
      </c>
      <c r="CF70" s="2" t="s">
        <v>365</v>
      </c>
      <c r="CG70" s="2" t="s">
        <v>366</v>
      </c>
      <c r="CH70" s="23"/>
      <c r="CI70" s="23">
        <v>0.57479734708916741</v>
      </c>
      <c r="CJ70" s="23">
        <f t="shared" si="51"/>
        <v>514.4436256448048</v>
      </c>
      <c r="CK70" s="1" t="s">
        <v>368</v>
      </c>
      <c r="CL70" s="1"/>
      <c r="CM70" s="1" t="s">
        <v>369</v>
      </c>
      <c r="CN70" s="1"/>
      <c r="CO70" s="1"/>
      <c r="CP70" s="1"/>
      <c r="CQ70" s="1"/>
      <c r="CR70" s="1"/>
      <c r="CS70" s="1"/>
      <c r="CV70" s="19">
        <f t="shared" si="52"/>
        <v>0.7</v>
      </c>
      <c r="CW70" s="19">
        <f t="shared" si="53"/>
        <v>626.5</v>
      </c>
      <c r="CX70" s="20" t="str">
        <f t="shared" si="54"/>
        <v>Tegeta ITR</v>
      </c>
      <c r="CY70" s="19">
        <v>0.60535893013381115</v>
      </c>
      <c r="CZ70" s="19">
        <f t="shared" si="21"/>
        <v>541.79624246976095</v>
      </c>
      <c r="DA70" s="20"/>
      <c r="DB70" s="20" t="s">
        <v>310</v>
      </c>
      <c r="DC70" s="20">
        <f>COUNTA(CY65:CY160)</f>
        <v>26</v>
      </c>
      <c r="DD70" s="20"/>
      <c r="DE70" s="20" t="str">
        <f t="shared" si="55"/>
        <v>NAN</v>
      </c>
      <c r="DF70" s="19">
        <f t="shared" si="38"/>
        <v>9.4641069866188809E-2</v>
      </c>
      <c r="DG70" s="21">
        <f t="shared" si="23"/>
        <v>0.13520152838026975</v>
      </c>
      <c r="DH70" s="16">
        <f t="shared" si="56"/>
        <v>9.4641069866188809E-2</v>
      </c>
      <c r="DI70" s="7">
        <f t="shared" si="57"/>
        <v>84.703757530238988</v>
      </c>
      <c r="DJ70" s="7">
        <f t="shared" si="58"/>
        <v>0.60535893013381115</v>
      </c>
      <c r="DK70" s="7">
        <v>0.59966549947687686</v>
      </c>
      <c r="DL70" s="7" t="s">
        <v>342</v>
      </c>
      <c r="DM70" s="7"/>
    </row>
    <row r="71" spans="1:117">
      <c r="A71" t="s">
        <v>204</v>
      </c>
      <c r="B71">
        <v>17766</v>
      </c>
      <c r="C71" t="s">
        <v>59</v>
      </c>
      <c r="D71" s="1">
        <v>69</v>
      </c>
      <c r="E71" t="s">
        <v>204</v>
      </c>
      <c r="F71" t="s">
        <v>130</v>
      </c>
      <c r="G71" t="s">
        <v>103</v>
      </c>
      <c r="H71" s="2" t="s">
        <v>59</v>
      </c>
      <c r="I71" s="1" t="s">
        <v>6</v>
      </c>
      <c r="K71" s="1">
        <v>30</v>
      </c>
      <c r="L71" s="1">
        <v>30</v>
      </c>
      <c r="M71" s="1">
        <v>17766</v>
      </c>
      <c r="O71" s="7">
        <v>57</v>
      </c>
      <c r="P71" s="7">
        <f t="shared" si="42"/>
        <v>1710</v>
      </c>
      <c r="Q71" t="s">
        <v>237</v>
      </c>
      <c r="R71" t="s">
        <v>59</v>
      </c>
      <c r="S71">
        <v>35</v>
      </c>
      <c r="T71">
        <f t="shared" si="43"/>
        <v>1050</v>
      </c>
      <c r="U71" s="7">
        <f t="shared" si="44"/>
        <v>15.328467153284672</v>
      </c>
      <c r="V71" t="s">
        <v>240</v>
      </c>
      <c r="W71" s="7">
        <v>36.11</v>
      </c>
      <c r="X71" s="7">
        <f t="shared" si="45"/>
        <v>1083.3</v>
      </c>
      <c r="Y71" t="s">
        <v>237</v>
      </c>
      <c r="Z71" t="s">
        <v>59</v>
      </c>
      <c r="AA71">
        <v>34</v>
      </c>
      <c r="AB71" t="s">
        <v>268</v>
      </c>
      <c r="AC71" s="12">
        <v>41.353982300884958</v>
      </c>
      <c r="AD71" s="7">
        <f t="shared" si="46"/>
        <v>1240.6194690265488</v>
      </c>
      <c r="AE71" t="s">
        <v>237</v>
      </c>
      <c r="AI71" s="7">
        <v>76.599999999999994</v>
      </c>
      <c r="AJ71" s="7">
        <v>2298</v>
      </c>
      <c r="AK71" t="s">
        <v>265</v>
      </c>
      <c r="AL71" t="s">
        <v>266</v>
      </c>
      <c r="AN71" t="s">
        <v>258</v>
      </c>
      <c r="AO71" s="7">
        <v>78</v>
      </c>
      <c r="AP71" s="7">
        <f t="shared" si="47"/>
        <v>2340</v>
      </c>
      <c r="AQ71" t="s">
        <v>254</v>
      </c>
      <c r="AT71" t="s">
        <v>259</v>
      </c>
      <c r="AW71" s="17"/>
      <c r="AX71" s="11">
        <v>201.24999999999997</v>
      </c>
      <c r="AY71" s="11">
        <f t="shared" si="48"/>
        <v>6037.4999999999991</v>
      </c>
      <c r="AZ71" t="s">
        <v>348</v>
      </c>
      <c r="BA71" t="s">
        <v>349</v>
      </c>
      <c r="BB71" t="s">
        <v>350</v>
      </c>
      <c r="BE71" s="7"/>
      <c r="BF71" s="7">
        <v>140.67796610169492</v>
      </c>
      <c r="BG71" s="7">
        <f t="shared" si="59"/>
        <v>4220.3389830508477</v>
      </c>
      <c r="BH71" t="s">
        <v>237</v>
      </c>
      <c r="BI71" t="s">
        <v>353</v>
      </c>
      <c r="BN71" s="7"/>
      <c r="BO71" s="7">
        <v>66.262711864406796</v>
      </c>
      <c r="BP71" s="7">
        <f t="shared" si="49"/>
        <v>1987.8813559322039</v>
      </c>
      <c r="BQ71" s="1" t="s">
        <v>356</v>
      </c>
      <c r="BR71" s="1" t="s">
        <v>358</v>
      </c>
      <c r="BS71" s="1">
        <v>30</v>
      </c>
      <c r="BT71" s="1"/>
      <c r="BU71" s="1"/>
      <c r="BV71" s="23"/>
      <c r="BW71" s="23">
        <v>58.898305084745765</v>
      </c>
      <c r="BX71" s="23">
        <v>2085</v>
      </c>
      <c r="BY71" s="1" t="s">
        <v>356</v>
      </c>
      <c r="BZ71" s="1" t="s">
        <v>364</v>
      </c>
      <c r="CA71" s="1" t="s">
        <v>375</v>
      </c>
      <c r="CB71" s="23"/>
      <c r="CC71" s="25">
        <v>37.830508474576277</v>
      </c>
      <c r="CD71" s="25">
        <f t="shared" si="50"/>
        <v>1134.9152542372883</v>
      </c>
      <c r="CF71" s="2" t="s">
        <v>365</v>
      </c>
      <c r="CG71" s="2" t="s">
        <v>366</v>
      </c>
      <c r="CH71" s="23"/>
      <c r="CI71" s="23">
        <v>122.22549742078115</v>
      </c>
      <c r="CJ71" s="23">
        <f t="shared" si="51"/>
        <v>3666.7649226234344</v>
      </c>
      <c r="CK71" s="1" t="s">
        <v>368</v>
      </c>
      <c r="CL71" s="1"/>
      <c r="CM71" s="1" t="s">
        <v>369</v>
      </c>
      <c r="CN71" s="1"/>
      <c r="CO71" s="1"/>
      <c r="CP71" s="1"/>
      <c r="CQ71" s="1"/>
      <c r="CR71" s="1"/>
      <c r="CS71" s="1"/>
      <c r="CV71" s="19">
        <f t="shared" si="52"/>
        <v>36.11</v>
      </c>
      <c r="CW71" s="19">
        <f t="shared" si="53"/>
        <v>1083.3</v>
      </c>
      <c r="CX71" s="20" t="str">
        <f t="shared" si="54"/>
        <v>BYG</v>
      </c>
      <c r="CY71" s="19"/>
      <c r="CZ71" s="19"/>
      <c r="DA71" s="20"/>
      <c r="DB71" s="20"/>
      <c r="DC71" s="20"/>
      <c r="DD71" s="20"/>
      <c r="DE71" s="20" t="str">
        <f t="shared" si="55"/>
        <v>BYG</v>
      </c>
      <c r="DF71" s="19"/>
      <c r="DG71" s="21"/>
      <c r="DH71" s="16">
        <f t="shared" si="56"/>
        <v>36.11</v>
      </c>
      <c r="DI71" s="7">
        <f t="shared" si="57"/>
        <v>1083.3</v>
      </c>
      <c r="DJ71" s="7">
        <f t="shared" si="58"/>
        <v>59.288347572635992</v>
      </c>
      <c r="DK71" s="7">
        <v>43.959880419351322</v>
      </c>
      <c r="DL71" s="7" t="s">
        <v>346</v>
      </c>
      <c r="DM71" s="7"/>
    </row>
    <row r="72" spans="1:117">
      <c r="A72" t="s">
        <v>205</v>
      </c>
      <c r="B72">
        <v>18709</v>
      </c>
      <c r="C72" t="s">
        <v>60</v>
      </c>
      <c r="D72" s="1">
        <v>70</v>
      </c>
      <c r="E72" t="s">
        <v>205</v>
      </c>
      <c r="F72" t="s">
        <v>130</v>
      </c>
      <c r="G72" t="s">
        <v>81</v>
      </c>
      <c r="H72" s="2" t="s">
        <v>60</v>
      </c>
      <c r="I72" s="1" t="s">
        <v>6</v>
      </c>
      <c r="K72" s="1">
        <v>695</v>
      </c>
      <c r="L72" s="1">
        <v>695</v>
      </c>
      <c r="M72" s="1">
        <v>18709</v>
      </c>
      <c r="O72" s="7">
        <f>1.14+U72</f>
        <v>1.1881751824817517</v>
      </c>
      <c r="P72" s="7">
        <f t="shared" si="42"/>
        <v>825.78175182481743</v>
      </c>
      <c r="Q72" t="s">
        <v>237</v>
      </c>
      <c r="R72" t="s">
        <v>279</v>
      </c>
      <c r="S72">
        <v>0.11</v>
      </c>
      <c r="T72">
        <f t="shared" si="43"/>
        <v>76.45</v>
      </c>
      <c r="U72" s="7">
        <f t="shared" si="44"/>
        <v>4.8175182481751823E-2</v>
      </c>
      <c r="V72" t="s">
        <v>240</v>
      </c>
      <c r="W72" s="7">
        <f>1+U72</f>
        <v>1.0481751824817518</v>
      </c>
      <c r="X72" s="7">
        <f t="shared" si="45"/>
        <v>728.48175182481748</v>
      </c>
      <c r="Y72" t="s">
        <v>237</v>
      </c>
      <c r="Z72" t="s">
        <v>326</v>
      </c>
      <c r="AA72">
        <v>0.1</v>
      </c>
      <c r="AB72" t="s">
        <v>268</v>
      </c>
      <c r="AC72" s="12">
        <f>0.938053097345133+U72</f>
        <v>0.98622827982688477</v>
      </c>
      <c r="AD72" s="7">
        <f t="shared" si="46"/>
        <v>685.42865447968495</v>
      </c>
      <c r="AE72" t="s">
        <v>237</v>
      </c>
      <c r="AI72" s="7">
        <v>0.6</v>
      </c>
      <c r="AJ72" s="7">
        <v>417</v>
      </c>
      <c r="AK72" t="s">
        <v>265</v>
      </c>
      <c r="AL72" t="s">
        <v>266</v>
      </c>
      <c r="AN72" t="s">
        <v>263</v>
      </c>
      <c r="AO72" s="7">
        <v>0.79999999999999993</v>
      </c>
      <c r="AP72" s="7">
        <f t="shared" si="47"/>
        <v>556</v>
      </c>
      <c r="AQ72" t="s">
        <v>254</v>
      </c>
      <c r="AT72" t="s">
        <v>264</v>
      </c>
      <c r="AW72" s="17"/>
      <c r="AX72" s="11">
        <v>0.43699999999999994</v>
      </c>
      <c r="AY72" s="11">
        <f t="shared" si="48"/>
        <v>303.71499999999997</v>
      </c>
      <c r="AZ72" t="s">
        <v>348</v>
      </c>
      <c r="BA72" t="s">
        <v>349</v>
      </c>
      <c r="BB72" t="s">
        <v>350</v>
      </c>
      <c r="BE72" s="7"/>
      <c r="BF72" s="7">
        <v>1.0169491525423728</v>
      </c>
      <c r="BG72" s="7">
        <f t="shared" si="59"/>
        <v>706.77966101694915</v>
      </c>
      <c r="BH72" t="s">
        <v>237</v>
      </c>
      <c r="BI72" t="s">
        <v>353</v>
      </c>
      <c r="BN72" s="7"/>
      <c r="BO72" s="7">
        <v>0.55932203389830515</v>
      </c>
      <c r="BP72" s="7">
        <f t="shared" si="49"/>
        <v>388.72881355932208</v>
      </c>
      <c r="BQ72" s="1" t="s">
        <v>356</v>
      </c>
      <c r="BR72" s="1" t="s">
        <v>358</v>
      </c>
      <c r="BS72" s="1">
        <v>30</v>
      </c>
      <c r="BT72" s="1"/>
      <c r="BU72" s="1"/>
      <c r="BV72" s="23"/>
      <c r="BW72" s="23">
        <v>0.50847457627118642</v>
      </c>
      <c r="BX72" s="23">
        <v>417</v>
      </c>
      <c r="BY72" s="1" t="s">
        <v>356</v>
      </c>
      <c r="BZ72" s="1" t="s">
        <v>356</v>
      </c>
      <c r="CA72" s="1" t="s">
        <v>375</v>
      </c>
      <c r="CB72" s="23"/>
      <c r="CC72" s="25">
        <v>0</v>
      </c>
      <c r="CD72" s="25">
        <f t="shared" si="50"/>
        <v>0</v>
      </c>
      <c r="CF72" s="2" t="s">
        <v>365</v>
      </c>
      <c r="CG72" s="2" t="s">
        <v>366</v>
      </c>
      <c r="CH72" s="23"/>
      <c r="CI72" s="23">
        <v>0.47162859248341932</v>
      </c>
      <c r="CJ72" s="23">
        <f t="shared" si="51"/>
        <v>327.78187177597641</v>
      </c>
      <c r="CK72" s="1" t="s">
        <v>368</v>
      </c>
      <c r="CL72" s="1"/>
      <c r="CM72" s="1" t="s">
        <v>369</v>
      </c>
      <c r="CN72" s="1"/>
      <c r="CO72" s="1"/>
      <c r="CP72" s="1"/>
      <c r="CQ72" s="1"/>
      <c r="CR72" s="1"/>
      <c r="CS72" s="1"/>
      <c r="CV72" s="19">
        <f t="shared" si="52"/>
        <v>0.6</v>
      </c>
      <c r="CW72" s="19">
        <f t="shared" si="53"/>
        <v>417</v>
      </c>
      <c r="CX72" s="20" t="str">
        <f t="shared" si="54"/>
        <v>Tegeta Cohidrex</v>
      </c>
      <c r="CY72" s="19">
        <v>0.45537822476047829</v>
      </c>
      <c r="CZ72" s="19">
        <f t="shared" ref="CZ72:CZ87" si="60">CY72*L72</f>
        <v>316.48786620853241</v>
      </c>
      <c r="DA72" s="20"/>
      <c r="DB72" s="20"/>
      <c r="DC72" s="20"/>
      <c r="DD72" s="20"/>
      <c r="DE72" s="20" t="str">
        <f t="shared" si="55"/>
        <v>Tegeta Cohidrex</v>
      </c>
      <c r="DF72" s="19">
        <f>CV72-CY72</f>
        <v>0.14462177523952169</v>
      </c>
      <c r="DG72" s="21">
        <f t="shared" ref="DG72:DG87" si="61">(CV72-CY72)/CV72</f>
        <v>0.24103629206586949</v>
      </c>
      <c r="DH72" s="16">
        <f t="shared" si="56"/>
        <v>0.14462177523952169</v>
      </c>
      <c r="DI72" s="7">
        <f t="shared" si="57"/>
        <v>100.51213379146758</v>
      </c>
      <c r="DJ72" s="7">
        <f t="shared" si="58"/>
        <v>0.45537822476047829</v>
      </c>
      <c r="DK72" s="7">
        <v>0.40720304227872645</v>
      </c>
      <c r="DL72" s="7" t="s">
        <v>342</v>
      </c>
      <c r="DM72" s="7"/>
    </row>
    <row r="73" spans="1:117">
      <c r="A73" t="s">
        <v>206</v>
      </c>
      <c r="B73">
        <v>15569</v>
      </c>
      <c r="C73" t="s">
        <v>61</v>
      </c>
      <c r="D73" s="1">
        <v>71</v>
      </c>
      <c r="E73" t="s">
        <v>206</v>
      </c>
      <c r="F73" t="s">
        <v>130</v>
      </c>
      <c r="G73" t="s">
        <v>87</v>
      </c>
      <c r="H73" s="2" t="s">
        <v>61</v>
      </c>
      <c r="I73" s="1" t="s">
        <v>6</v>
      </c>
      <c r="K73" s="1">
        <v>695</v>
      </c>
      <c r="L73" s="1">
        <v>695</v>
      </c>
      <c r="M73" s="1">
        <v>15569</v>
      </c>
      <c r="O73" s="7">
        <f>1.14+U73</f>
        <v>1.1531386861313868</v>
      </c>
      <c r="P73" s="7">
        <f t="shared" si="42"/>
        <v>801.43138686131385</v>
      </c>
      <c r="Q73" t="s">
        <v>237</v>
      </c>
      <c r="R73" t="s">
        <v>280</v>
      </c>
      <c r="S73">
        <v>0.03</v>
      </c>
      <c r="T73">
        <f t="shared" si="43"/>
        <v>20.849999999999998</v>
      </c>
      <c r="U73" s="7">
        <f t="shared" si="44"/>
        <v>1.3138686131386862E-2</v>
      </c>
      <c r="V73" t="s">
        <v>240</v>
      </c>
      <c r="W73" s="7">
        <f>1+U73</f>
        <v>1.0131386861313869</v>
      </c>
      <c r="X73" s="7">
        <f t="shared" si="45"/>
        <v>704.1313868613139</v>
      </c>
      <c r="Y73" t="s">
        <v>237</v>
      </c>
      <c r="Z73" t="s">
        <v>327</v>
      </c>
      <c r="AA73">
        <v>4.0000000000000001E-3</v>
      </c>
      <c r="AB73" t="s">
        <v>268</v>
      </c>
      <c r="AC73" s="12">
        <f>0.938053097345133+U73</f>
        <v>0.95119178347651989</v>
      </c>
      <c r="AD73" s="7">
        <f t="shared" si="46"/>
        <v>661.07828951618137</v>
      </c>
      <c r="AE73" t="s">
        <v>237</v>
      </c>
      <c r="AI73" s="7">
        <v>0.30000000000000004</v>
      </c>
      <c r="AJ73" s="7">
        <v>208.50000000000003</v>
      </c>
      <c r="AK73" t="s">
        <v>265</v>
      </c>
      <c r="AL73" t="s">
        <v>266</v>
      </c>
      <c r="AN73" t="s">
        <v>263</v>
      </c>
      <c r="AO73" s="7">
        <v>0.30000000000000004</v>
      </c>
      <c r="AP73" s="7">
        <f t="shared" si="47"/>
        <v>208.50000000000003</v>
      </c>
      <c r="AQ73" t="s">
        <v>254</v>
      </c>
      <c r="AT73" t="s">
        <v>259</v>
      </c>
      <c r="AW73" s="17"/>
      <c r="AX73" s="11">
        <v>0.11499999999999999</v>
      </c>
      <c r="AY73" s="11">
        <f t="shared" si="48"/>
        <v>79.924999999999997</v>
      </c>
      <c r="AZ73" t="s">
        <v>348</v>
      </c>
      <c r="BA73" t="s">
        <v>349</v>
      </c>
      <c r="BB73" t="s">
        <v>350</v>
      </c>
      <c r="BE73" s="7"/>
      <c r="BF73" s="7">
        <v>0.50847457627118642</v>
      </c>
      <c r="BG73" s="7">
        <f t="shared" si="59"/>
        <v>353.38983050847457</v>
      </c>
      <c r="BH73" t="s">
        <v>237</v>
      </c>
      <c r="BI73" t="s">
        <v>353</v>
      </c>
      <c r="BN73" s="7"/>
      <c r="BO73" s="7">
        <v>0.20338983050847459</v>
      </c>
      <c r="BP73" s="7">
        <f t="shared" si="49"/>
        <v>141.35593220338984</v>
      </c>
      <c r="BQ73" s="1" t="s">
        <v>356</v>
      </c>
      <c r="BR73" s="1" t="s">
        <v>358</v>
      </c>
      <c r="BS73" s="1">
        <v>30</v>
      </c>
      <c r="BT73" s="1"/>
      <c r="BU73" s="1"/>
      <c r="BV73" s="23"/>
      <c r="BW73" s="23">
        <v>0.25423728813559326</v>
      </c>
      <c r="BX73" s="23">
        <v>208.50000000000003</v>
      </c>
      <c r="BY73" s="1" t="s">
        <v>356</v>
      </c>
      <c r="BZ73" s="1" t="s">
        <v>356</v>
      </c>
      <c r="CA73" s="1" t="s">
        <v>375</v>
      </c>
      <c r="CB73" s="23"/>
      <c r="CC73" s="25">
        <v>0</v>
      </c>
      <c r="CD73" s="25">
        <f t="shared" si="50"/>
        <v>0</v>
      </c>
      <c r="CF73" s="2" t="s">
        <v>365</v>
      </c>
      <c r="CG73" s="2" t="s">
        <v>366</v>
      </c>
      <c r="CH73" s="23"/>
      <c r="CI73" s="23">
        <v>0.1842299189388357</v>
      </c>
      <c r="CJ73" s="23">
        <f t="shared" si="51"/>
        <v>128.03979366249081</v>
      </c>
      <c r="CK73" s="1" t="s">
        <v>368</v>
      </c>
      <c r="CL73" s="1"/>
      <c r="CM73" s="1" t="s">
        <v>369</v>
      </c>
      <c r="CN73" s="1"/>
      <c r="CO73" s="1"/>
      <c r="CP73" s="1"/>
      <c r="CQ73" s="1"/>
      <c r="CR73" s="1"/>
      <c r="CS73" s="1"/>
      <c r="CV73" s="19">
        <f t="shared" si="52"/>
        <v>0.30000000000000004</v>
      </c>
      <c r="CW73" s="19">
        <f t="shared" si="53"/>
        <v>208.50000000000003</v>
      </c>
      <c r="CX73" s="20" t="str">
        <f t="shared" si="54"/>
        <v>Tegeta Cohidrex</v>
      </c>
      <c r="CY73" s="19">
        <v>0.1919222717451865</v>
      </c>
      <c r="CZ73" s="19">
        <f t="shared" si="60"/>
        <v>133.38597886290461</v>
      </c>
      <c r="DA73" s="20"/>
      <c r="DB73" s="20"/>
      <c r="DC73" s="20"/>
      <c r="DD73" s="20"/>
      <c r="DE73" s="20" t="str">
        <f t="shared" si="55"/>
        <v>Tegeta Cohidrex</v>
      </c>
      <c r="DF73" s="19"/>
      <c r="DG73" s="21">
        <f t="shared" si="61"/>
        <v>0.36025909418271174</v>
      </c>
      <c r="DH73" s="16">
        <f t="shared" si="56"/>
        <v>0.10807772825481354</v>
      </c>
      <c r="DI73" s="7">
        <f t="shared" si="57"/>
        <v>75.114021137095406</v>
      </c>
      <c r="DJ73" s="7">
        <f t="shared" si="58"/>
        <v>0.1919222717451865</v>
      </c>
      <c r="DK73" s="7">
        <v>0.17878358561379964</v>
      </c>
      <c r="DL73" s="7" t="s">
        <v>342</v>
      </c>
      <c r="DM73" s="7"/>
    </row>
    <row r="74" spans="1:117">
      <c r="A74" t="s">
        <v>207</v>
      </c>
      <c r="B74">
        <v>19677</v>
      </c>
      <c r="C74" t="s">
        <v>62</v>
      </c>
      <c r="D74" s="1">
        <v>72</v>
      </c>
      <c r="E74" t="s">
        <v>207</v>
      </c>
      <c r="F74" t="s">
        <v>131</v>
      </c>
      <c r="G74" t="s">
        <v>104</v>
      </c>
      <c r="H74" s="2" t="s">
        <v>62</v>
      </c>
      <c r="I74" s="1" t="s">
        <v>6</v>
      </c>
      <c r="J74" s="1">
        <v>10</v>
      </c>
      <c r="L74" s="1">
        <v>10</v>
      </c>
      <c r="M74" s="1">
        <v>19677</v>
      </c>
      <c r="O74" s="7"/>
      <c r="P74" s="7">
        <f t="shared" si="42"/>
        <v>0</v>
      </c>
      <c r="Q74" t="s">
        <v>237</v>
      </c>
      <c r="R74">
        <v>0</v>
      </c>
      <c r="S74">
        <v>0</v>
      </c>
      <c r="T74">
        <f t="shared" si="43"/>
        <v>0</v>
      </c>
      <c r="U74" s="7">
        <f t="shared" si="44"/>
        <v>0</v>
      </c>
      <c r="V74" t="s">
        <v>240</v>
      </c>
      <c r="W74" s="7"/>
      <c r="X74" s="7">
        <f t="shared" si="45"/>
        <v>0</v>
      </c>
      <c r="Y74" t="s">
        <v>237</v>
      </c>
      <c r="Z74">
        <v>0</v>
      </c>
      <c r="AA74">
        <v>0</v>
      </c>
      <c r="AB74" t="s">
        <v>268</v>
      </c>
      <c r="AC74" s="12">
        <v>25.212389380530976</v>
      </c>
      <c r="AD74" s="7">
        <f t="shared" si="46"/>
        <v>252.12389380530976</v>
      </c>
      <c r="AE74" t="s">
        <v>237</v>
      </c>
      <c r="AI74" s="7">
        <v>46.7</v>
      </c>
      <c r="AJ74" s="7">
        <v>467</v>
      </c>
      <c r="AK74" t="s">
        <v>265</v>
      </c>
      <c r="AL74" t="s">
        <v>266</v>
      </c>
      <c r="AN74" t="s">
        <v>258</v>
      </c>
      <c r="AO74" s="7">
        <v>95</v>
      </c>
      <c r="AP74" s="7">
        <f t="shared" si="47"/>
        <v>950</v>
      </c>
      <c r="AQ74" t="s">
        <v>255</v>
      </c>
      <c r="AT74" t="s">
        <v>261</v>
      </c>
      <c r="AW74" s="17"/>
      <c r="AX74" s="11">
        <v>0</v>
      </c>
      <c r="AY74" s="11">
        <f t="shared" si="48"/>
        <v>0</v>
      </c>
      <c r="AZ74" t="s">
        <v>348</v>
      </c>
      <c r="BA74" t="s">
        <v>349</v>
      </c>
      <c r="BB74" t="s">
        <v>350</v>
      </c>
      <c r="BE74" s="7"/>
      <c r="BF74" s="7">
        <v>63.559322033898312</v>
      </c>
      <c r="BG74" s="7">
        <f t="shared" si="59"/>
        <v>635.59322033898309</v>
      </c>
      <c r="BH74" t="s">
        <v>237</v>
      </c>
      <c r="BI74" t="s">
        <v>353</v>
      </c>
      <c r="BN74" s="7"/>
      <c r="BO74" s="7">
        <v>0</v>
      </c>
      <c r="BP74" s="7">
        <f t="shared" si="49"/>
        <v>0</v>
      </c>
      <c r="BQ74" s="1"/>
      <c r="BR74" s="1"/>
      <c r="BS74" s="1"/>
      <c r="BT74" s="1"/>
      <c r="BU74" s="1"/>
      <c r="BV74" s="23"/>
      <c r="BW74" s="23">
        <v>0</v>
      </c>
      <c r="BX74" s="23"/>
      <c r="BY74" s="1"/>
      <c r="BZ74" s="1"/>
      <c r="CA74" s="1"/>
      <c r="CB74" s="23"/>
      <c r="CC74" s="25">
        <v>0</v>
      </c>
      <c r="CD74" s="25">
        <f t="shared" si="50"/>
        <v>0</v>
      </c>
      <c r="CF74" s="2" t="s">
        <v>365</v>
      </c>
      <c r="CG74" s="2" t="s">
        <v>366</v>
      </c>
      <c r="CH74" s="23"/>
      <c r="CI74" s="23">
        <v>121.68017686072221</v>
      </c>
      <c r="CJ74" s="23">
        <f t="shared" si="51"/>
        <v>1216.8017686072221</v>
      </c>
      <c r="CK74" s="1" t="s">
        <v>368</v>
      </c>
      <c r="CL74" s="1"/>
      <c r="CM74" s="1" t="s">
        <v>369</v>
      </c>
      <c r="CN74" s="1"/>
      <c r="CO74" s="1"/>
      <c r="CP74" s="1"/>
      <c r="CQ74" s="1"/>
      <c r="CR74" s="1"/>
      <c r="CS74" s="1"/>
      <c r="CV74" s="19">
        <f t="shared" si="52"/>
        <v>25.212389380530976</v>
      </c>
      <c r="CW74" s="19">
        <f t="shared" si="53"/>
        <v>252.12389380530976</v>
      </c>
      <c r="CX74" s="20" t="str">
        <f t="shared" si="54"/>
        <v>Cohidrex</v>
      </c>
      <c r="CY74" s="19">
        <v>24.16670868841712</v>
      </c>
      <c r="CZ74" s="19">
        <f t="shared" si="60"/>
        <v>241.6670868841712</v>
      </c>
      <c r="DA74" s="20"/>
      <c r="DB74" s="20"/>
      <c r="DC74" s="20"/>
      <c r="DD74" s="20"/>
      <c r="DE74" s="20" t="str">
        <f t="shared" si="55"/>
        <v>Cohidrex</v>
      </c>
      <c r="DF74" s="19">
        <f t="shared" ref="DF74:DF87" si="62">CV74-CY74</f>
        <v>1.0456806921138551</v>
      </c>
      <c r="DG74" s="21">
        <f t="shared" si="61"/>
        <v>4.1474874766186595E-2</v>
      </c>
      <c r="DH74" s="16">
        <f t="shared" si="56"/>
        <v>1.0456806921138551</v>
      </c>
      <c r="DI74" s="7">
        <f t="shared" si="57"/>
        <v>10.456806921138551</v>
      </c>
      <c r="DJ74" s="7">
        <f t="shared" si="58"/>
        <v>24.16670868841712</v>
      </c>
      <c r="DK74" s="7">
        <v>24.16670868841712</v>
      </c>
      <c r="DL74" s="7" t="s">
        <v>345</v>
      </c>
      <c r="DM74" s="7"/>
    </row>
    <row r="75" spans="1:117">
      <c r="A75" t="s">
        <v>208</v>
      </c>
      <c r="B75">
        <v>19678</v>
      </c>
      <c r="C75" t="s">
        <v>63</v>
      </c>
      <c r="D75" s="1">
        <v>73</v>
      </c>
      <c r="E75" t="s">
        <v>208</v>
      </c>
      <c r="F75" t="s">
        <v>131</v>
      </c>
      <c r="G75" t="s">
        <v>92</v>
      </c>
      <c r="H75" s="2" t="s">
        <v>63</v>
      </c>
      <c r="I75" s="1" t="s">
        <v>6</v>
      </c>
      <c r="J75" s="1">
        <v>20</v>
      </c>
      <c r="L75" s="1">
        <v>20</v>
      </c>
      <c r="M75" s="1">
        <v>19678</v>
      </c>
      <c r="O75" s="7"/>
      <c r="P75" s="7">
        <f t="shared" si="42"/>
        <v>0</v>
      </c>
      <c r="Q75" t="s">
        <v>237</v>
      </c>
      <c r="R75">
        <v>0</v>
      </c>
      <c r="S75">
        <v>0</v>
      </c>
      <c r="T75">
        <f t="shared" si="43"/>
        <v>0</v>
      </c>
      <c r="U75" s="7">
        <f t="shared" si="44"/>
        <v>0</v>
      </c>
      <c r="V75" t="s">
        <v>240</v>
      </c>
      <c r="W75" s="7"/>
      <c r="X75" s="7">
        <f t="shared" si="45"/>
        <v>0</v>
      </c>
      <c r="Y75" t="s">
        <v>237</v>
      </c>
      <c r="Z75">
        <v>0</v>
      </c>
      <c r="AA75">
        <v>0</v>
      </c>
      <c r="AB75" t="s">
        <v>268</v>
      </c>
      <c r="AC75" s="12">
        <v>25.212389380530976</v>
      </c>
      <c r="AD75" s="7">
        <f t="shared" si="46"/>
        <v>504.24778761061953</v>
      </c>
      <c r="AE75" t="s">
        <v>237</v>
      </c>
      <c r="AI75" s="7">
        <v>46.7</v>
      </c>
      <c r="AJ75" s="7">
        <v>934</v>
      </c>
      <c r="AK75" t="s">
        <v>265</v>
      </c>
      <c r="AL75" t="s">
        <v>266</v>
      </c>
      <c r="AN75" t="s">
        <v>258</v>
      </c>
      <c r="AO75" s="7">
        <v>100.89999999999999</v>
      </c>
      <c r="AP75" s="7">
        <f t="shared" si="47"/>
        <v>2017.9999999999998</v>
      </c>
      <c r="AQ75" t="s">
        <v>255</v>
      </c>
      <c r="AT75" t="s">
        <v>261</v>
      </c>
      <c r="AW75" s="17"/>
      <c r="AX75" s="11">
        <v>0</v>
      </c>
      <c r="AY75" s="11">
        <f t="shared" si="48"/>
        <v>0</v>
      </c>
      <c r="BE75" s="7"/>
      <c r="BF75" s="7">
        <v>63.559322033898312</v>
      </c>
      <c r="BG75" s="7">
        <f t="shared" si="59"/>
        <v>1271.1864406779662</v>
      </c>
      <c r="BH75" t="s">
        <v>237</v>
      </c>
      <c r="BI75" t="s">
        <v>353</v>
      </c>
      <c r="BN75" s="7"/>
      <c r="BO75" s="7">
        <v>0</v>
      </c>
      <c r="BP75" s="7">
        <f t="shared" si="49"/>
        <v>0</v>
      </c>
      <c r="BQ75" s="1"/>
      <c r="BR75" s="1"/>
      <c r="BS75" s="1"/>
      <c r="BT75" s="1"/>
      <c r="BU75" s="1"/>
      <c r="BV75" s="23"/>
      <c r="BW75" s="23">
        <v>0</v>
      </c>
      <c r="BX75" s="23"/>
      <c r="BY75" s="1"/>
      <c r="BZ75" s="1"/>
      <c r="CA75" s="1"/>
      <c r="CB75" s="23"/>
      <c r="CC75" s="25">
        <v>0</v>
      </c>
      <c r="CD75" s="25">
        <f t="shared" si="50"/>
        <v>0</v>
      </c>
      <c r="CF75" s="2" t="s">
        <v>365</v>
      </c>
      <c r="CG75" s="2" t="s">
        <v>366</v>
      </c>
      <c r="CH75" s="23"/>
      <c r="CI75" s="23">
        <v>147.61974944731026</v>
      </c>
      <c r="CJ75" s="23">
        <f t="shared" si="51"/>
        <v>2952.3949889462051</v>
      </c>
      <c r="CK75" s="1" t="s">
        <v>368</v>
      </c>
      <c r="CL75" s="1"/>
      <c r="CM75" s="1" t="s">
        <v>369</v>
      </c>
      <c r="CN75" s="1"/>
      <c r="CO75" s="1"/>
      <c r="CP75" s="1"/>
      <c r="CQ75" s="1"/>
      <c r="CR75" s="1"/>
      <c r="CS75" s="1"/>
      <c r="CV75" s="19">
        <f t="shared" si="52"/>
        <v>25.212389380530976</v>
      </c>
      <c r="CW75" s="19">
        <f t="shared" si="53"/>
        <v>504.24778761061953</v>
      </c>
      <c r="CX75" s="20" t="str">
        <f t="shared" si="54"/>
        <v>Cohidrex</v>
      </c>
      <c r="CY75" s="19">
        <v>24.16670868841712</v>
      </c>
      <c r="CZ75" s="19">
        <f t="shared" si="60"/>
        <v>483.3341737683424</v>
      </c>
      <c r="DA75" s="20"/>
      <c r="DB75" s="20"/>
      <c r="DC75" s="20"/>
      <c r="DD75" s="20"/>
      <c r="DE75" s="20" t="str">
        <f t="shared" si="55"/>
        <v>Cohidrex</v>
      </c>
      <c r="DF75" s="19">
        <f t="shared" si="62"/>
        <v>1.0456806921138551</v>
      </c>
      <c r="DG75" s="21">
        <f t="shared" si="61"/>
        <v>4.1474874766186595E-2</v>
      </c>
      <c r="DH75" s="16">
        <f t="shared" si="56"/>
        <v>1.0456806921138551</v>
      </c>
      <c r="DI75" s="7">
        <f t="shared" si="57"/>
        <v>20.913613842277101</v>
      </c>
      <c r="DJ75" s="7">
        <f t="shared" si="58"/>
        <v>24.16670868841712</v>
      </c>
      <c r="DK75" s="7">
        <v>24.16670868841712</v>
      </c>
      <c r="DL75" s="7" t="s">
        <v>345</v>
      </c>
      <c r="DM75" s="7"/>
    </row>
    <row r="76" spans="1:117">
      <c r="A76" t="s">
        <v>209</v>
      </c>
      <c r="B76">
        <v>19679</v>
      </c>
      <c r="C76" t="s">
        <v>64</v>
      </c>
      <c r="D76" s="1">
        <v>74</v>
      </c>
      <c r="E76" t="s">
        <v>209</v>
      </c>
      <c r="F76" t="s">
        <v>131</v>
      </c>
      <c r="G76" t="s">
        <v>105</v>
      </c>
      <c r="H76" s="2" t="s">
        <v>64</v>
      </c>
      <c r="I76" s="1" t="s">
        <v>6</v>
      </c>
      <c r="J76" s="1">
        <v>10</v>
      </c>
      <c r="L76" s="1">
        <v>10</v>
      </c>
      <c r="M76" s="1">
        <v>19679</v>
      </c>
      <c r="O76" s="7"/>
      <c r="P76" s="7">
        <f t="shared" si="42"/>
        <v>0</v>
      </c>
      <c r="Q76" t="s">
        <v>237</v>
      </c>
      <c r="R76">
        <v>0</v>
      </c>
      <c r="S76">
        <v>0</v>
      </c>
      <c r="T76">
        <f t="shared" si="43"/>
        <v>0</v>
      </c>
      <c r="U76" s="7">
        <f t="shared" si="44"/>
        <v>0</v>
      </c>
      <c r="V76" t="s">
        <v>240</v>
      </c>
      <c r="W76" s="7"/>
      <c r="X76" s="7">
        <f t="shared" si="45"/>
        <v>0</v>
      </c>
      <c r="Y76" t="s">
        <v>237</v>
      </c>
      <c r="Z76">
        <v>0</v>
      </c>
      <c r="AA76">
        <v>0</v>
      </c>
      <c r="AB76" t="s">
        <v>268</v>
      </c>
      <c r="AC76" s="12">
        <v>41.194690265486727</v>
      </c>
      <c r="AD76" s="7">
        <f t="shared" si="46"/>
        <v>411.94690265486724</v>
      </c>
      <c r="AE76" t="s">
        <v>237</v>
      </c>
      <c r="AI76" s="7">
        <v>76.3</v>
      </c>
      <c r="AJ76" s="7">
        <v>763</v>
      </c>
      <c r="AK76" t="s">
        <v>265</v>
      </c>
      <c r="AL76" t="s">
        <v>266</v>
      </c>
      <c r="AN76" t="s">
        <v>258</v>
      </c>
      <c r="AO76" s="7">
        <v>170.1</v>
      </c>
      <c r="AP76" s="7">
        <f t="shared" si="47"/>
        <v>1701</v>
      </c>
      <c r="AQ76" t="s">
        <v>255</v>
      </c>
      <c r="AT76" t="s">
        <v>261</v>
      </c>
      <c r="AW76" s="17"/>
      <c r="AX76" s="11">
        <v>0</v>
      </c>
      <c r="AY76" s="11">
        <f t="shared" si="48"/>
        <v>0</v>
      </c>
      <c r="AZ76" t="s">
        <v>348</v>
      </c>
      <c r="BA76" t="s">
        <v>349</v>
      </c>
      <c r="BB76" t="s">
        <v>350</v>
      </c>
      <c r="BE76" s="7"/>
      <c r="BF76" s="7">
        <v>123.72881355932203</v>
      </c>
      <c r="BG76" s="7">
        <f t="shared" si="59"/>
        <v>1237.2881355932204</v>
      </c>
      <c r="BH76" t="s">
        <v>237</v>
      </c>
      <c r="BI76" t="s">
        <v>353</v>
      </c>
      <c r="BN76" s="7"/>
      <c r="BO76" s="7">
        <v>0</v>
      </c>
      <c r="BP76" s="7">
        <f t="shared" si="49"/>
        <v>0</v>
      </c>
      <c r="BQ76" s="1"/>
      <c r="BR76" s="1"/>
      <c r="BS76" s="1"/>
      <c r="BT76" s="1"/>
      <c r="BU76" s="1"/>
      <c r="BV76" s="23"/>
      <c r="BW76" s="23">
        <v>0</v>
      </c>
      <c r="BX76" s="23"/>
      <c r="BY76" s="1"/>
      <c r="BZ76" s="1"/>
      <c r="CA76" s="1"/>
      <c r="CB76" s="23"/>
      <c r="CC76" s="25">
        <v>0</v>
      </c>
      <c r="CD76" s="25">
        <f t="shared" si="50"/>
        <v>0</v>
      </c>
      <c r="CF76" s="2" t="s">
        <v>365</v>
      </c>
      <c r="CG76" s="2" t="s">
        <v>366</v>
      </c>
      <c r="CH76" s="23"/>
      <c r="CI76" s="23">
        <v>208.59985261606488</v>
      </c>
      <c r="CJ76" s="23">
        <f t="shared" si="51"/>
        <v>2085.9985261606489</v>
      </c>
      <c r="CK76" s="1" t="s">
        <v>368</v>
      </c>
      <c r="CL76" s="1"/>
      <c r="CM76" s="1" t="s">
        <v>369</v>
      </c>
      <c r="CN76" s="1"/>
      <c r="CO76" s="1"/>
      <c r="CP76" s="1"/>
      <c r="CQ76" s="1"/>
      <c r="CR76" s="1"/>
      <c r="CS76" s="1"/>
      <c r="CV76" s="19">
        <f t="shared" si="52"/>
        <v>41.194690265486727</v>
      </c>
      <c r="CW76" s="19">
        <f t="shared" si="53"/>
        <v>411.94690265486724</v>
      </c>
      <c r="CX76" s="20" t="str">
        <f t="shared" si="54"/>
        <v>Cohidrex</v>
      </c>
      <c r="CY76" s="19">
        <v>37.839745852453234</v>
      </c>
      <c r="CZ76" s="19">
        <f t="shared" si="60"/>
        <v>378.39745852453234</v>
      </c>
      <c r="DA76" s="20"/>
      <c r="DB76" s="20"/>
      <c r="DC76" s="20"/>
      <c r="DD76" s="20"/>
      <c r="DE76" s="20" t="str">
        <f t="shared" si="55"/>
        <v>Cohidrex</v>
      </c>
      <c r="DF76" s="19">
        <f t="shared" si="62"/>
        <v>3.3549444130334933</v>
      </c>
      <c r="DG76" s="21">
        <f t="shared" si="61"/>
        <v>8.1441185536581043E-2</v>
      </c>
      <c r="DH76" s="16">
        <f t="shared" si="56"/>
        <v>3.3549444130334933</v>
      </c>
      <c r="DI76" s="7">
        <f t="shared" si="57"/>
        <v>33.549444130334933</v>
      </c>
      <c r="DJ76" s="7">
        <f t="shared" si="58"/>
        <v>37.839745852453234</v>
      </c>
      <c r="DK76" s="7">
        <v>37.839745852453234</v>
      </c>
      <c r="DL76" s="7" t="s">
        <v>345</v>
      </c>
      <c r="DM76" s="7"/>
    </row>
    <row r="77" spans="1:117">
      <c r="A77" t="s">
        <v>210</v>
      </c>
      <c r="B77">
        <v>19680</v>
      </c>
      <c r="C77" t="s">
        <v>65</v>
      </c>
      <c r="D77" s="1">
        <v>75</v>
      </c>
      <c r="E77" t="s">
        <v>210</v>
      </c>
      <c r="F77" t="s">
        <v>131</v>
      </c>
      <c r="G77" t="s">
        <v>106</v>
      </c>
      <c r="H77" s="2" t="s">
        <v>65</v>
      </c>
      <c r="I77" s="1" t="s">
        <v>6</v>
      </c>
      <c r="J77" s="1">
        <v>10</v>
      </c>
      <c r="L77" s="1">
        <v>10</v>
      </c>
      <c r="M77" s="1">
        <v>19680</v>
      </c>
      <c r="O77" s="7"/>
      <c r="P77" s="7">
        <f t="shared" si="42"/>
        <v>0</v>
      </c>
      <c r="Q77" t="s">
        <v>237</v>
      </c>
      <c r="R77">
        <v>0</v>
      </c>
      <c r="S77">
        <v>0</v>
      </c>
      <c r="T77">
        <f t="shared" si="43"/>
        <v>0</v>
      </c>
      <c r="U77" s="7">
        <f t="shared" si="44"/>
        <v>0</v>
      </c>
      <c r="V77" t="s">
        <v>240</v>
      </c>
      <c r="W77" s="7"/>
      <c r="X77" s="7">
        <f t="shared" si="45"/>
        <v>0</v>
      </c>
      <c r="Y77" t="s">
        <v>237</v>
      </c>
      <c r="Z77">
        <v>0</v>
      </c>
      <c r="AA77">
        <v>0</v>
      </c>
      <c r="AB77" t="s">
        <v>268</v>
      </c>
      <c r="AC77" s="12">
        <v>25.212389380530976</v>
      </c>
      <c r="AD77" s="7">
        <f t="shared" si="46"/>
        <v>252.12389380530976</v>
      </c>
      <c r="AE77" t="s">
        <v>237</v>
      </c>
      <c r="AI77" s="7">
        <v>46.7</v>
      </c>
      <c r="AJ77" s="7">
        <v>467</v>
      </c>
      <c r="AK77" t="s">
        <v>265</v>
      </c>
      <c r="AL77" t="s">
        <v>266</v>
      </c>
      <c r="AN77" t="s">
        <v>258</v>
      </c>
      <c r="AO77" s="7">
        <v>95</v>
      </c>
      <c r="AP77" s="7">
        <f t="shared" si="47"/>
        <v>950</v>
      </c>
      <c r="AQ77" t="s">
        <v>255</v>
      </c>
      <c r="AT77" t="s">
        <v>261</v>
      </c>
      <c r="AW77" s="17"/>
      <c r="AX77" s="11">
        <v>0</v>
      </c>
      <c r="AY77" s="11">
        <f t="shared" si="48"/>
        <v>0</v>
      </c>
      <c r="AZ77" t="s">
        <v>348</v>
      </c>
      <c r="BA77" t="s">
        <v>349</v>
      </c>
      <c r="BB77" t="s">
        <v>350</v>
      </c>
      <c r="BE77" s="7"/>
      <c r="BF77" s="7">
        <v>63.559322033898312</v>
      </c>
      <c r="BG77" s="7">
        <f t="shared" si="59"/>
        <v>635.59322033898309</v>
      </c>
      <c r="BH77" t="s">
        <v>237</v>
      </c>
      <c r="BI77" t="s">
        <v>353</v>
      </c>
      <c r="BN77" s="7"/>
      <c r="BO77" s="7">
        <v>0</v>
      </c>
      <c r="BP77" s="7">
        <f t="shared" si="49"/>
        <v>0</v>
      </c>
      <c r="BQ77" s="1"/>
      <c r="BR77" s="1"/>
      <c r="BS77" s="1"/>
      <c r="BT77" s="1"/>
      <c r="BU77" s="1"/>
      <c r="BV77" s="23"/>
      <c r="BW77" s="23">
        <v>0</v>
      </c>
      <c r="BX77" s="23"/>
      <c r="BY77" s="1"/>
      <c r="BZ77" s="1"/>
      <c r="CA77" s="1"/>
      <c r="CB77" s="23"/>
      <c r="CC77" s="25">
        <v>0</v>
      </c>
      <c r="CD77" s="25">
        <f t="shared" si="50"/>
        <v>0</v>
      </c>
      <c r="CF77" s="2" t="s">
        <v>365</v>
      </c>
      <c r="CG77" s="2" t="s">
        <v>366</v>
      </c>
      <c r="CH77" s="23"/>
      <c r="CI77" s="23">
        <v>121.68017686072221</v>
      </c>
      <c r="CJ77" s="23">
        <f t="shared" si="51"/>
        <v>1216.8017686072221</v>
      </c>
      <c r="CK77" s="1" t="s">
        <v>368</v>
      </c>
      <c r="CL77" s="1"/>
      <c r="CM77" s="1" t="s">
        <v>369</v>
      </c>
      <c r="CN77" s="1"/>
      <c r="CO77" s="1"/>
      <c r="CP77" s="1"/>
      <c r="CQ77" s="1"/>
      <c r="CR77" s="1"/>
      <c r="CS77" s="1"/>
      <c r="CV77" s="19">
        <f t="shared" si="52"/>
        <v>25.212389380530976</v>
      </c>
      <c r="CW77" s="19">
        <f t="shared" si="53"/>
        <v>252.12389380530976</v>
      </c>
      <c r="CX77" s="20" t="str">
        <f t="shared" si="54"/>
        <v>Cohidrex</v>
      </c>
      <c r="CY77" s="19">
        <v>24.16670868841712</v>
      </c>
      <c r="CZ77" s="19">
        <f t="shared" si="60"/>
        <v>241.6670868841712</v>
      </c>
      <c r="DA77" s="20"/>
      <c r="DB77" s="20"/>
      <c r="DC77" s="20"/>
      <c r="DD77" s="20"/>
      <c r="DE77" s="20" t="str">
        <f t="shared" si="55"/>
        <v>Cohidrex</v>
      </c>
      <c r="DF77" s="19">
        <f t="shared" si="62"/>
        <v>1.0456806921138551</v>
      </c>
      <c r="DG77" s="21">
        <f t="shared" si="61"/>
        <v>4.1474874766186595E-2</v>
      </c>
      <c r="DH77" s="16">
        <f t="shared" si="56"/>
        <v>1.0456806921138551</v>
      </c>
      <c r="DI77" s="7">
        <f t="shared" si="57"/>
        <v>10.456806921138551</v>
      </c>
      <c r="DJ77" s="7">
        <f t="shared" si="58"/>
        <v>24.16670868841712</v>
      </c>
      <c r="DK77" s="7">
        <v>24.16670868841712</v>
      </c>
      <c r="DL77" s="7" t="s">
        <v>345</v>
      </c>
      <c r="DM77" s="7"/>
    </row>
    <row r="78" spans="1:117">
      <c r="A78" t="s">
        <v>211</v>
      </c>
      <c r="B78">
        <v>19675</v>
      </c>
      <c r="C78" t="s">
        <v>66</v>
      </c>
      <c r="D78" s="1">
        <v>76</v>
      </c>
      <c r="E78" t="s">
        <v>211</v>
      </c>
      <c r="F78" t="s">
        <v>131</v>
      </c>
      <c r="G78" t="s">
        <v>81</v>
      </c>
      <c r="H78" s="2" t="s">
        <v>66</v>
      </c>
      <c r="I78" s="1" t="s">
        <v>6</v>
      </c>
      <c r="J78" s="1">
        <v>230</v>
      </c>
      <c r="L78" s="1">
        <v>230</v>
      </c>
      <c r="M78" s="1">
        <v>19675</v>
      </c>
      <c r="O78" s="7"/>
      <c r="P78" s="7">
        <f t="shared" si="42"/>
        <v>0</v>
      </c>
      <c r="Q78" t="s">
        <v>237</v>
      </c>
      <c r="R78">
        <v>0</v>
      </c>
      <c r="S78">
        <v>0</v>
      </c>
      <c r="T78">
        <f t="shared" si="43"/>
        <v>0</v>
      </c>
      <c r="U78" s="7">
        <f t="shared" si="44"/>
        <v>0</v>
      </c>
      <c r="V78" t="s">
        <v>240</v>
      </c>
      <c r="W78" s="7"/>
      <c r="X78" s="7">
        <f t="shared" si="45"/>
        <v>0</v>
      </c>
      <c r="Y78" t="s">
        <v>237</v>
      </c>
      <c r="Z78">
        <v>0</v>
      </c>
      <c r="AA78">
        <v>0</v>
      </c>
      <c r="AB78" t="s">
        <v>268</v>
      </c>
      <c r="AC78" s="12">
        <v>0.8495575221238939</v>
      </c>
      <c r="AD78" s="7">
        <f t="shared" si="46"/>
        <v>195.39823008849561</v>
      </c>
      <c r="AE78" t="s">
        <v>237</v>
      </c>
      <c r="AJ78" s="7">
        <v>0</v>
      </c>
      <c r="AO78" s="7">
        <v>2.7</v>
      </c>
      <c r="AP78" s="7">
        <f t="shared" si="47"/>
        <v>621</v>
      </c>
      <c r="AQ78" t="s">
        <v>255</v>
      </c>
      <c r="AT78" t="s">
        <v>261</v>
      </c>
      <c r="AW78" s="17"/>
      <c r="AX78" s="11">
        <v>0.9544999999999999</v>
      </c>
      <c r="AY78" s="11">
        <f t="shared" si="48"/>
        <v>219.53499999999997</v>
      </c>
      <c r="AZ78" t="s">
        <v>348</v>
      </c>
      <c r="BA78" t="s">
        <v>349</v>
      </c>
      <c r="BB78" t="s">
        <v>350</v>
      </c>
      <c r="BE78" s="7"/>
      <c r="BF78" s="7">
        <v>0</v>
      </c>
      <c r="BG78" s="7">
        <f t="shared" si="59"/>
        <v>0</v>
      </c>
      <c r="BH78" t="s">
        <v>237</v>
      </c>
      <c r="BI78" t="s">
        <v>353</v>
      </c>
      <c r="BN78" s="7"/>
      <c r="BO78" s="7">
        <v>0</v>
      </c>
      <c r="BP78" s="7">
        <f t="shared" si="49"/>
        <v>0</v>
      </c>
      <c r="BQ78" s="1"/>
      <c r="BR78" s="1"/>
      <c r="BS78" s="1"/>
      <c r="BT78" s="1"/>
      <c r="BU78" s="1"/>
      <c r="BV78" s="23"/>
      <c r="BW78" s="23">
        <v>0</v>
      </c>
      <c r="BX78" s="23"/>
      <c r="BY78" s="1"/>
      <c r="BZ78" s="1"/>
      <c r="CA78" s="1"/>
      <c r="CB78" s="23"/>
      <c r="CC78" s="25">
        <v>0</v>
      </c>
      <c r="CD78" s="25">
        <f t="shared" si="50"/>
        <v>0</v>
      </c>
      <c r="CF78" s="2" t="s">
        <v>365</v>
      </c>
      <c r="CG78" s="2" t="s">
        <v>366</v>
      </c>
      <c r="CH78" s="23"/>
      <c r="CI78" s="23">
        <v>1.4812085482682387</v>
      </c>
      <c r="CJ78" s="23">
        <f t="shared" si="51"/>
        <v>340.67796610169489</v>
      </c>
      <c r="CK78" s="1" t="s">
        <v>368</v>
      </c>
      <c r="CL78" s="1"/>
      <c r="CM78" s="1" t="s">
        <v>369</v>
      </c>
      <c r="CN78" s="1"/>
      <c r="CO78" s="1"/>
      <c r="CP78" s="1"/>
      <c r="CQ78" s="1"/>
      <c r="CR78" s="1"/>
      <c r="CS78" s="1"/>
      <c r="CV78" s="19">
        <f t="shared" si="52"/>
        <v>0.8495575221238939</v>
      </c>
      <c r="CW78" s="19">
        <f t="shared" si="53"/>
        <v>195.39823008849561</v>
      </c>
      <c r="CX78" s="20" t="str">
        <f t="shared" si="54"/>
        <v>Cohidrex</v>
      </c>
      <c r="CY78" s="19">
        <v>0.33149430872692431</v>
      </c>
      <c r="CZ78" s="19">
        <f t="shared" si="60"/>
        <v>76.243691007192595</v>
      </c>
      <c r="DA78" s="20"/>
      <c r="DB78" s="20"/>
      <c r="DC78" s="20"/>
      <c r="DD78" s="20"/>
      <c r="DE78" s="20" t="str">
        <f t="shared" si="55"/>
        <v>Cohidrex</v>
      </c>
      <c r="DF78" s="19">
        <f t="shared" si="62"/>
        <v>0.51806321339696959</v>
      </c>
      <c r="DG78" s="21">
        <f t="shared" si="61"/>
        <v>0.60980357410268293</v>
      </c>
      <c r="DH78" s="16">
        <f t="shared" si="56"/>
        <v>0.51806321339696959</v>
      </c>
      <c r="DI78" s="7">
        <f t="shared" si="57"/>
        <v>119.154539081303</v>
      </c>
      <c r="DJ78" s="7">
        <f t="shared" si="58"/>
        <v>0.33149430872692431</v>
      </c>
      <c r="DK78" s="7">
        <v>0.33149430872692431</v>
      </c>
      <c r="DL78" s="7" t="s">
        <v>345</v>
      </c>
      <c r="DM78" s="7"/>
    </row>
    <row r="79" spans="1:117">
      <c r="A79" t="s">
        <v>212</v>
      </c>
      <c r="B79">
        <v>19676</v>
      </c>
      <c r="C79" t="s">
        <v>67</v>
      </c>
      <c r="D79" s="1">
        <v>77</v>
      </c>
      <c r="E79" t="s">
        <v>212</v>
      </c>
      <c r="F79" t="s">
        <v>131</v>
      </c>
      <c r="G79" t="s">
        <v>87</v>
      </c>
      <c r="H79" s="2" t="s">
        <v>67</v>
      </c>
      <c r="I79" s="1" t="s">
        <v>6</v>
      </c>
      <c r="J79" s="1">
        <v>230</v>
      </c>
      <c r="L79" s="1">
        <v>230</v>
      </c>
      <c r="M79" s="1">
        <v>19676</v>
      </c>
      <c r="O79" s="7"/>
      <c r="P79" s="7">
        <f t="shared" si="42"/>
        <v>0</v>
      </c>
      <c r="Q79" t="s">
        <v>237</v>
      </c>
      <c r="R79">
        <v>0</v>
      </c>
      <c r="S79">
        <v>0</v>
      </c>
      <c r="T79">
        <f t="shared" si="43"/>
        <v>0</v>
      </c>
      <c r="U79" s="7">
        <f t="shared" si="44"/>
        <v>0</v>
      </c>
      <c r="V79" t="s">
        <v>240</v>
      </c>
      <c r="W79" s="7"/>
      <c r="X79" s="7">
        <f t="shared" si="45"/>
        <v>0</v>
      </c>
      <c r="Y79" t="s">
        <v>237</v>
      </c>
      <c r="Z79">
        <v>0</v>
      </c>
      <c r="AA79">
        <v>0</v>
      </c>
      <c r="AB79" t="s">
        <v>268</v>
      </c>
      <c r="AC79" s="12">
        <v>0.39823008849557529</v>
      </c>
      <c r="AD79" s="7">
        <f t="shared" si="46"/>
        <v>91.592920353982322</v>
      </c>
      <c r="AE79" t="s">
        <v>237</v>
      </c>
      <c r="AJ79" s="7">
        <v>0</v>
      </c>
      <c r="AO79" s="7">
        <v>1.8</v>
      </c>
      <c r="AP79" s="7">
        <f t="shared" si="47"/>
        <v>414</v>
      </c>
      <c r="AQ79" t="s">
        <v>255</v>
      </c>
      <c r="AT79" t="s">
        <v>261</v>
      </c>
      <c r="AW79" s="17"/>
      <c r="AX79" s="11">
        <v>0.253</v>
      </c>
      <c r="AY79" s="11">
        <f t="shared" si="48"/>
        <v>58.19</v>
      </c>
      <c r="AZ79" t="s">
        <v>348</v>
      </c>
      <c r="BA79" t="s">
        <v>349</v>
      </c>
      <c r="BB79" t="s">
        <v>350</v>
      </c>
      <c r="BE79" s="7"/>
      <c r="BF79" s="7">
        <v>0</v>
      </c>
      <c r="BG79" s="7">
        <f t="shared" si="59"/>
        <v>0</v>
      </c>
      <c r="BH79" t="s">
        <v>237</v>
      </c>
      <c r="BI79" t="s">
        <v>353</v>
      </c>
      <c r="BN79" s="7"/>
      <c r="BO79" s="7">
        <v>0</v>
      </c>
      <c r="BP79" s="7">
        <f t="shared" si="49"/>
        <v>0</v>
      </c>
      <c r="BQ79" s="1"/>
      <c r="BR79" s="1"/>
      <c r="BS79" s="1"/>
      <c r="BT79" s="1"/>
      <c r="BU79" s="1"/>
      <c r="BV79" s="23"/>
      <c r="BW79" s="23">
        <v>0</v>
      </c>
      <c r="BX79" s="23"/>
      <c r="BY79" s="1"/>
      <c r="BZ79" s="1"/>
      <c r="CA79" s="1"/>
      <c r="CB79" s="23"/>
      <c r="CC79" s="25">
        <v>0</v>
      </c>
      <c r="CD79" s="25">
        <f t="shared" si="50"/>
        <v>0</v>
      </c>
      <c r="CF79" s="2" t="s">
        <v>365</v>
      </c>
      <c r="CG79" s="2" t="s">
        <v>366</v>
      </c>
      <c r="CH79" s="23"/>
      <c r="CI79" s="23">
        <v>0.79587324981577023</v>
      </c>
      <c r="CJ79" s="23">
        <f t="shared" si="51"/>
        <v>183.05084745762716</v>
      </c>
      <c r="CK79" s="1" t="s">
        <v>368</v>
      </c>
      <c r="CL79" s="1"/>
      <c r="CM79" s="1" t="s">
        <v>369</v>
      </c>
      <c r="CN79" s="1"/>
      <c r="CO79" s="1"/>
      <c r="CP79" s="1"/>
      <c r="CQ79" s="1"/>
      <c r="CR79" s="1"/>
      <c r="CS79" s="1"/>
      <c r="CV79" s="19">
        <f t="shared" si="52"/>
        <v>0.39823008849557529</v>
      </c>
      <c r="CW79" s="19">
        <f t="shared" si="53"/>
        <v>91.592920353982322</v>
      </c>
      <c r="CX79" s="20" t="str">
        <f t="shared" si="54"/>
        <v>Cohidrex</v>
      </c>
      <c r="CY79" s="19">
        <v>0.1574669594436626</v>
      </c>
      <c r="CZ79" s="19">
        <f t="shared" si="60"/>
        <v>36.217400672042395</v>
      </c>
      <c r="DA79" s="20"/>
      <c r="DB79" s="20"/>
      <c r="DC79" s="20"/>
      <c r="DD79" s="20"/>
      <c r="DE79" s="20" t="str">
        <f t="shared" si="55"/>
        <v>Cohidrex</v>
      </c>
      <c r="DF79" s="19">
        <f t="shared" si="62"/>
        <v>0.24076312905191269</v>
      </c>
      <c r="DG79" s="21">
        <f t="shared" si="61"/>
        <v>0.6045829685081362</v>
      </c>
      <c r="DH79" s="16">
        <f t="shared" si="56"/>
        <v>0.24076312905191269</v>
      </c>
      <c r="DI79" s="7">
        <f t="shared" si="57"/>
        <v>55.37551968193992</v>
      </c>
      <c r="DJ79" s="7">
        <f t="shared" si="58"/>
        <v>0.1574669594436626</v>
      </c>
      <c r="DK79" s="7">
        <v>0.1574669594436626</v>
      </c>
      <c r="DL79" s="7" t="s">
        <v>345</v>
      </c>
      <c r="DM79" s="7"/>
    </row>
    <row r="80" spans="1:117">
      <c r="A80" t="s">
        <v>213</v>
      </c>
      <c r="B80">
        <v>25652</v>
      </c>
      <c r="C80" t="s">
        <v>68</v>
      </c>
      <c r="D80" s="1">
        <v>78</v>
      </c>
      <c r="E80" t="s">
        <v>213</v>
      </c>
      <c r="F80" t="s">
        <v>132</v>
      </c>
      <c r="G80" t="s">
        <v>107</v>
      </c>
      <c r="H80" s="2" t="s">
        <v>68</v>
      </c>
      <c r="I80" s="1" t="s">
        <v>6</v>
      </c>
      <c r="J80" s="1">
        <v>80</v>
      </c>
      <c r="K80" s="1">
        <v>80</v>
      </c>
      <c r="L80" s="1">
        <v>160</v>
      </c>
      <c r="M80" s="1">
        <v>25652</v>
      </c>
      <c r="O80" s="7">
        <v>98.88</v>
      </c>
      <c r="P80" s="7">
        <f t="shared" si="42"/>
        <v>15820.8</v>
      </c>
      <c r="Q80" t="s">
        <v>237</v>
      </c>
      <c r="R80" t="s">
        <v>286</v>
      </c>
      <c r="S80">
        <v>59</v>
      </c>
      <c r="T80">
        <f t="shared" si="43"/>
        <v>9440</v>
      </c>
      <c r="U80" s="7">
        <f t="shared" si="44"/>
        <v>25.839416058394161</v>
      </c>
      <c r="V80" t="s">
        <v>240</v>
      </c>
      <c r="W80" s="7">
        <v>58.73</v>
      </c>
      <c r="X80" s="7">
        <f t="shared" si="45"/>
        <v>9396.7999999999993</v>
      </c>
      <c r="Y80" t="s">
        <v>237</v>
      </c>
      <c r="Z80" t="s">
        <v>68</v>
      </c>
      <c r="AA80">
        <v>57.8</v>
      </c>
      <c r="AB80" t="s">
        <v>268</v>
      </c>
      <c r="AC80" s="12">
        <v>72.548672566371692</v>
      </c>
      <c r="AD80" s="7">
        <f t="shared" si="46"/>
        <v>11607.787610619471</v>
      </c>
      <c r="AE80" t="s">
        <v>237</v>
      </c>
      <c r="AI80" s="7">
        <v>134.29999999999998</v>
      </c>
      <c r="AJ80" s="7">
        <v>21487.999999999996</v>
      </c>
      <c r="AK80" t="s">
        <v>265</v>
      </c>
      <c r="AL80" t="s">
        <v>266</v>
      </c>
      <c r="AN80" t="s">
        <v>258</v>
      </c>
      <c r="AO80" s="7">
        <v>131.5</v>
      </c>
      <c r="AP80" s="7">
        <f t="shared" si="47"/>
        <v>21040</v>
      </c>
      <c r="AQ80" t="s">
        <v>254</v>
      </c>
      <c r="AT80" t="s">
        <v>259</v>
      </c>
      <c r="AW80" s="17"/>
      <c r="AX80" s="11">
        <v>0</v>
      </c>
      <c r="AY80" s="11">
        <f t="shared" si="48"/>
        <v>0</v>
      </c>
      <c r="AZ80" t="s">
        <v>348</v>
      </c>
      <c r="BA80" t="s">
        <v>349</v>
      </c>
      <c r="BB80" t="s">
        <v>350</v>
      </c>
      <c r="BE80" s="7"/>
      <c r="BF80" s="7">
        <v>167.79661016949154</v>
      </c>
      <c r="BG80" s="7">
        <f t="shared" si="59"/>
        <v>26847.457627118645</v>
      </c>
      <c r="BH80" t="s">
        <v>237</v>
      </c>
      <c r="BI80" t="s">
        <v>353</v>
      </c>
      <c r="BN80" s="7"/>
      <c r="BO80" s="7">
        <v>111.78813559322035</v>
      </c>
      <c r="BP80" s="7">
        <f t="shared" si="49"/>
        <v>17886.101694915254</v>
      </c>
      <c r="BQ80" s="1" t="s">
        <v>356</v>
      </c>
      <c r="BR80" s="1" t="s">
        <v>358</v>
      </c>
      <c r="BS80" s="1">
        <v>30</v>
      </c>
      <c r="BT80" s="1"/>
      <c r="BU80" s="1"/>
      <c r="BV80" s="23"/>
      <c r="BW80" s="23">
        <v>99.322033898305079</v>
      </c>
      <c r="BX80" s="23">
        <v>18752</v>
      </c>
      <c r="BY80" s="1" t="s">
        <v>356</v>
      </c>
      <c r="BZ80" s="1" t="s">
        <v>364</v>
      </c>
      <c r="CA80" s="1" t="s">
        <v>375</v>
      </c>
      <c r="CB80" s="23"/>
      <c r="CC80" s="25">
        <v>66.364406779661024</v>
      </c>
      <c r="CD80" s="25">
        <f t="shared" si="50"/>
        <v>10618.305084745763</v>
      </c>
      <c r="CF80" s="2" t="s">
        <v>365</v>
      </c>
      <c r="CG80" s="2" t="s">
        <v>366</v>
      </c>
      <c r="CH80" s="23"/>
      <c r="CI80" s="23">
        <v>210.76639646278559</v>
      </c>
      <c r="CJ80" s="23">
        <f t="shared" si="51"/>
        <v>33722.623434045694</v>
      </c>
      <c r="CK80" s="1" t="s">
        <v>368</v>
      </c>
      <c r="CL80" s="1"/>
      <c r="CM80" s="1" t="s">
        <v>369</v>
      </c>
      <c r="CN80" s="1"/>
      <c r="CO80" s="1"/>
      <c r="CP80" s="1"/>
      <c r="CQ80" s="1"/>
      <c r="CR80" s="1"/>
      <c r="CS80" s="1"/>
      <c r="CV80" s="19">
        <f t="shared" si="52"/>
        <v>58.73</v>
      </c>
      <c r="CW80" s="19">
        <f t="shared" si="53"/>
        <v>9396.7999999999993</v>
      </c>
      <c r="CX80" s="20" t="str">
        <f t="shared" si="54"/>
        <v>BYG</v>
      </c>
      <c r="CY80" s="19">
        <v>120.19286639782675</v>
      </c>
      <c r="CZ80" s="19">
        <f t="shared" si="60"/>
        <v>19230.858623652279</v>
      </c>
      <c r="DA80" s="20"/>
      <c r="DB80" s="20"/>
      <c r="DC80" s="20"/>
      <c r="DD80" s="20"/>
      <c r="DE80" s="20" t="str">
        <f t="shared" si="55"/>
        <v>BYG</v>
      </c>
      <c r="DF80" s="19">
        <f t="shared" si="62"/>
        <v>-61.462866397826751</v>
      </c>
      <c r="DG80" s="21">
        <f t="shared" si="61"/>
        <v>-1.0465327157811468</v>
      </c>
      <c r="DH80" s="16">
        <f t="shared" si="56"/>
        <v>-61.462866397826751</v>
      </c>
      <c r="DI80" s="7">
        <f t="shared" si="57"/>
        <v>-9834.0586236522795</v>
      </c>
      <c r="DJ80" s="7">
        <f t="shared" si="58"/>
        <v>120.19286639782675</v>
      </c>
      <c r="DK80" s="7">
        <v>94.353450339432584</v>
      </c>
      <c r="DL80" s="7" t="s">
        <v>342</v>
      </c>
      <c r="DM80" s="7"/>
    </row>
    <row r="81" spans="1:117">
      <c r="A81" t="s">
        <v>214</v>
      </c>
      <c r="B81">
        <v>18099</v>
      </c>
      <c r="C81" t="s">
        <v>69</v>
      </c>
      <c r="D81" s="1">
        <v>79</v>
      </c>
      <c r="E81" t="s">
        <v>214</v>
      </c>
      <c r="F81" t="s">
        <v>132</v>
      </c>
      <c r="G81" t="s">
        <v>87</v>
      </c>
      <c r="H81" s="2" t="s">
        <v>69</v>
      </c>
      <c r="I81" s="1" t="s">
        <v>6</v>
      </c>
      <c r="J81" s="1">
        <v>300</v>
      </c>
      <c r="K81" s="1">
        <v>500</v>
      </c>
      <c r="L81" s="1">
        <v>800</v>
      </c>
      <c r="M81" s="1">
        <v>18099</v>
      </c>
      <c r="O81" s="7">
        <f>1.14+U81</f>
        <v>1.1618978102189781</v>
      </c>
      <c r="P81" s="7">
        <f t="shared" si="42"/>
        <v>929.51824817518252</v>
      </c>
      <c r="Q81" t="s">
        <v>237</v>
      </c>
      <c r="R81" t="s">
        <v>275</v>
      </c>
      <c r="S81">
        <v>0.05</v>
      </c>
      <c r="T81">
        <f t="shared" si="43"/>
        <v>40</v>
      </c>
      <c r="U81" s="7">
        <f t="shared" si="44"/>
        <v>2.1897810218978103E-2</v>
      </c>
      <c r="V81" t="s">
        <v>240</v>
      </c>
      <c r="W81" s="7">
        <f>1+U81</f>
        <v>1.0218978102189782</v>
      </c>
      <c r="X81" s="7">
        <f t="shared" si="45"/>
        <v>817.51824817518252</v>
      </c>
      <c r="Y81" t="s">
        <v>237</v>
      </c>
      <c r="Z81" t="s">
        <v>322</v>
      </c>
      <c r="AA81">
        <v>0.06</v>
      </c>
      <c r="AB81" t="s">
        <v>268</v>
      </c>
      <c r="AC81" s="12">
        <f>0.938053097345133+U81</f>
        <v>0.95995090756411106</v>
      </c>
      <c r="AD81" s="7">
        <f t="shared" si="46"/>
        <v>767.96072605128882</v>
      </c>
      <c r="AE81" t="s">
        <v>237</v>
      </c>
      <c r="AI81" s="7">
        <v>0.4</v>
      </c>
      <c r="AJ81" s="7">
        <v>320</v>
      </c>
      <c r="AK81" t="s">
        <v>265</v>
      </c>
      <c r="AL81" t="s">
        <v>266</v>
      </c>
      <c r="AN81" t="s">
        <v>263</v>
      </c>
      <c r="AO81" s="7">
        <v>0.5</v>
      </c>
      <c r="AP81" s="7">
        <f t="shared" si="47"/>
        <v>400</v>
      </c>
      <c r="AQ81" t="s">
        <v>254</v>
      </c>
      <c r="AT81" t="s">
        <v>257</v>
      </c>
      <c r="AW81" s="17"/>
      <c r="AX81" s="11">
        <v>0.253</v>
      </c>
      <c r="AY81" s="11">
        <f t="shared" si="48"/>
        <v>202.4</v>
      </c>
      <c r="BE81" s="7"/>
      <c r="BF81" s="7">
        <v>0.84745762711864414</v>
      </c>
      <c r="BG81" s="7">
        <f t="shared" si="59"/>
        <v>677.96610169491532</v>
      </c>
      <c r="BH81" t="s">
        <v>237</v>
      </c>
      <c r="BI81" t="s">
        <v>353</v>
      </c>
      <c r="BN81" s="7"/>
      <c r="BO81" s="7">
        <v>0.34745762711864409</v>
      </c>
      <c r="BP81" s="7">
        <f t="shared" si="49"/>
        <v>277.96610169491527</v>
      </c>
      <c r="BQ81" s="1" t="s">
        <v>356</v>
      </c>
      <c r="BR81" s="1" t="s">
        <v>358</v>
      </c>
      <c r="BS81" s="1">
        <v>30</v>
      </c>
      <c r="BT81" s="1"/>
      <c r="BU81" s="1"/>
      <c r="BV81" s="23"/>
      <c r="BW81" s="23">
        <v>0.33898305084745767</v>
      </c>
      <c r="BX81" s="23">
        <v>320</v>
      </c>
      <c r="BY81" s="1" t="s">
        <v>356</v>
      </c>
      <c r="BZ81" s="1" t="s">
        <v>356</v>
      </c>
      <c r="CA81" s="1" t="s">
        <v>375</v>
      </c>
      <c r="CB81" s="23"/>
      <c r="CC81" s="25">
        <v>0</v>
      </c>
      <c r="CD81" s="25">
        <f t="shared" si="50"/>
        <v>0</v>
      </c>
      <c r="CF81" s="2" t="s">
        <v>365</v>
      </c>
      <c r="CG81" s="2" t="s">
        <v>366</v>
      </c>
      <c r="CH81" s="23"/>
      <c r="CI81" s="23">
        <v>0.27266028002947684</v>
      </c>
      <c r="CJ81" s="23">
        <f t="shared" si="51"/>
        <v>218.12822402358148</v>
      </c>
      <c r="CK81" s="1" t="s">
        <v>368</v>
      </c>
      <c r="CL81" s="1"/>
      <c r="CM81" s="1" t="s">
        <v>369</v>
      </c>
      <c r="CN81" s="1"/>
      <c r="CO81" s="1"/>
      <c r="CP81" s="1"/>
      <c r="CQ81" s="1"/>
      <c r="CR81" s="1"/>
      <c r="CS81" s="1"/>
      <c r="CV81" s="19">
        <f t="shared" si="52"/>
        <v>0.4</v>
      </c>
      <c r="CW81" s="19">
        <f t="shared" si="53"/>
        <v>320</v>
      </c>
      <c r="CX81" s="20" t="str">
        <f t="shared" si="54"/>
        <v>Tegeta Cohidrex</v>
      </c>
      <c r="CY81" s="19">
        <v>0.2317881904710215</v>
      </c>
      <c r="CZ81" s="19">
        <f t="shared" si="60"/>
        <v>185.43055237681722</v>
      </c>
      <c r="DA81" s="20"/>
      <c r="DB81" s="20"/>
      <c r="DC81" s="20"/>
      <c r="DD81" s="20"/>
      <c r="DE81" s="20" t="str">
        <f t="shared" si="55"/>
        <v>Tegeta Cohidrex</v>
      </c>
      <c r="DF81" s="19">
        <f t="shared" si="62"/>
        <v>0.16821180952897852</v>
      </c>
      <c r="DG81" s="21">
        <f t="shared" si="61"/>
        <v>0.42052952382244629</v>
      </c>
      <c r="DH81" s="16">
        <f t="shared" si="56"/>
        <v>0.16821180952897852</v>
      </c>
      <c r="DI81" s="7">
        <f t="shared" si="57"/>
        <v>134.56944762318281</v>
      </c>
      <c r="DJ81" s="7">
        <f t="shared" si="58"/>
        <v>0.2317881904710215</v>
      </c>
      <c r="DK81" s="7">
        <v>0.2098903802520434</v>
      </c>
      <c r="DL81" s="7" t="s">
        <v>342</v>
      </c>
      <c r="DM81" s="7"/>
    </row>
    <row r="82" spans="1:117">
      <c r="A82" t="s">
        <v>215</v>
      </c>
      <c r="B82">
        <v>15229</v>
      </c>
      <c r="C82" t="s">
        <v>70</v>
      </c>
      <c r="D82" s="1">
        <v>80</v>
      </c>
      <c r="E82" t="s">
        <v>215</v>
      </c>
      <c r="F82" t="s">
        <v>132</v>
      </c>
      <c r="G82" t="s">
        <v>81</v>
      </c>
      <c r="H82" s="2" t="s">
        <v>70</v>
      </c>
      <c r="I82" s="1" t="s">
        <v>6</v>
      </c>
      <c r="J82" s="1">
        <v>300</v>
      </c>
      <c r="K82" s="1">
        <v>500</v>
      </c>
      <c r="L82" s="1">
        <v>800</v>
      </c>
      <c r="M82" s="1">
        <v>15229</v>
      </c>
      <c r="O82" s="7">
        <f>1.14+U82</f>
        <v>1.2100729927007299</v>
      </c>
      <c r="P82" s="7">
        <f t="shared" si="42"/>
        <v>968.05839416058393</v>
      </c>
      <c r="Q82" t="s">
        <v>237</v>
      </c>
      <c r="R82" t="s">
        <v>276</v>
      </c>
      <c r="S82">
        <v>0.16</v>
      </c>
      <c r="T82">
        <f t="shared" si="43"/>
        <v>128</v>
      </c>
      <c r="U82" s="7">
        <f t="shared" si="44"/>
        <v>7.0072992700729933E-2</v>
      </c>
      <c r="V82" t="s">
        <v>240</v>
      </c>
      <c r="W82" s="7">
        <f>1+U82</f>
        <v>1.07007299270073</v>
      </c>
      <c r="X82" s="7">
        <f t="shared" si="45"/>
        <v>856.05839416058393</v>
      </c>
      <c r="Y82" t="s">
        <v>237</v>
      </c>
      <c r="Z82" t="s">
        <v>323</v>
      </c>
      <c r="AA82">
        <v>0.16</v>
      </c>
      <c r="AB82" t="s">
        <v>268</v>
      </c>
      <c r="AC82" s="12">
        <f>0.938053097345133+U82</f>
        <v>1.0081260900458628</v>
      </c>
      <c r="AD82" s="7">
        <f t="shared" si="46"/>
        <v>806.50087203669023</v>
      </c>
      <c r="AE82" t="s">
        <v>237</v>
      </c>
      <c r="AI82" s="7">
        <v>0.9</v>
      </c>
      <c r="AJ82" s="7">
        <v>720</v>
      </c>
      <c r="AK82" t="s">
        <v>265</v>
      </c>
      <c r="AL82" t="s">
        <v>266</v>
      </c>
      <c r="AN82" t="s">
        <v>263</v>
      </c>
      <c r="AO82" s="7">
        <v>0.79999999999999993</v>
      </c>
      <c r="AP82" s="7">
        <f t="shared" si="47"/>
        <v>640</v>
      </c>
      <c r="AQ82" t="s">
        <v>254</v>
      </c>
      <c r="AT82" t="s">
        <v>257</v>
      </c>
      <c r="AW82" s="17"/>
      <c r="AX82" s="11">
        <v>0.57499999999999996</v>
      </c>
      <c r="AY82" s="11">
        <f t="shared" si="48"/>
        <v>459.99999999999994</v>
      </c>
      <c r="BE82" s="7"/>
      <c r="BF82" s="7">
        <v>1.2711864406779663</v>
      </c>
      <c r="BG82" s="7">
        <f t="shared" si="59"/>
        <v>1016.949152542373</v>
      </c>
      <c r="BH82" t="s">
        <v>237</v>
      </c>
      <c r="BI82" t="s">
        <v>353</v>
      </c>
      <c r="BN82" s="7"/>
      <c r="BO82" s="7">
        <v>0.55932203389830515</v>
      </c>
      <c r="BP82" s="7">
        <f t="shared" si="49"/>
        <v>447.4576271186441</v>
      </c>
      <c r="BQ82" s="1" t="s">
        <v>356</v>
      </c>
      <c r="BR82" s="1" t="s">
        <v>358</v>
      </c>
      <c r="BS82" s="1">
        <v>60</v>
      </c>
      <c r="BT82" s="1"/>
      <c r="BU82" s="1"/>
      <c r="BV82" s="23"/>
      <c r="BW82" s="23">
        <v>0.76271186440677974</v>
      </c>
      <c r="BX82" s="23">
        <v>720</v>
      </c>
      <c r="BY82" s="1" t="s">
        <v>356</v>
      </c>
      <c r="BZ82" s="1" t="s">
        <v>356</v>
      </c>
      <c r="CA82" s="1" t="s">
        <v>375</v>
      </c>
      <c r="CB82" s="23"/>
      <c r="CC82" s="25">
        <v>0</v>
      </c>
      <c r="CD82" s="25">
        <f t="shared" si="50"/>
        <v>0</v>
      </c>
      <c r="CF82" s="2" t="s">
        <v>365</v>
      </c>
      <c r="CG82" s="2" t="s">
        <v>366</v>
      </c>
      <c r="CH82" s="23"/>
      <c r="CI82" s="23">
        <v>0.78113485630066337</v>
      </c>
      <c r="CJ82" s="23">
        <f t="shared" si="51"/>
        <v>624.90788504053069</v>
      </c>
      <c r="CK82" s="1" t="s">
        <v>368</v>
      </c>
      <c r="CL82" s="1"/>
      <c r="CM82" s="1" t="s">
        <v>369</v>
      </c>
      <c r="CN82" s="1"/>
      <c r="CO82" s="1"/>
      <c r="CP82" s="1"/>
      <c r="CQ82" s="1"/>
      <c r="CR82" s="1"/>
      <c r="CS82" s="1"/>
      <c r="CV82" s="19">
        <f t="shared" si="52"/>
        <v>0.79999999999999993</v>
      </c>
      <c r="CW82" s="19">
        <f t="shared" si="53"/>
        <v>640</v>
      </c>
      <c r="CX82" s="20" t="str">
        <f t="shared" si="54"/>
        <v>Tegeta ITR</v>
      </c>
      <c r="CY82" s="19">
        <v>0.60977681177088672</v>
      </c>
      <c r="CZ82" s="19">
        <f t="shared" si="60"/>
        <v>487.82144941670936</v>
      </c>
      <c r="DA82" s="20"/>
      <c r="DB82" s="20"/>
      <c r="DC82" s="20"/>
      <c r="DD82" s="20"/>
      <c r="DE82" s="20" t="str">
        <f t="shared" si="55"/>
        <v>NAN</v>
      </c>
      <c r="DF82" s="19">
        <f t="shared" si="62"/>
        <v>0.19022318822911322</v>
      </c>
      <c r="DG82" s="21">
        <f t="shared" si="61"/>
        <v>0.23777898528639155</v>
      </c>
      <c r="DH82" s="16">
        <f t="shared" si="56"/>
        <v>0.19022318822911322</v>
      </c>
      <c r="DI82" s="7">
        <f t="shared" si="57"/>
        <v>152.17855058329059</v>
      </c>
      <c r="DJ82" s="7">
        <f t="shared" si="58"/>
        <v>0.60977681177088672</v>
      </c>
      <c r="DK82" s="7">
        <v>0.53970381907015674</v>
      </c>
      <c r="DL82" s="7" t="s">
        <v>342</v>
      </c>
      <c r="DM82" s="7"/>
    </row>
    <row r="83" spans="1:117">
      <c r="A83" t="s">
        <v>216</v>
      </c>
      <c r="B83">
        <v>28214</v>
      </c>
      <c r="C83" t="s">
        <v>71</v>
      </c>
      <c r="D83" s="1">
        <v>81</v>
      </c>
      <c r="E83" t="s">
        <v>216</v>
      </c>
      <c r="F83" t="s">
        <v>132</v>
      </c>
      <c r="G83" t="s">
        <v>108</v>
      </c>
      <c r="H83" s="2" t="s">
        <v>71</v>
      </c>
      <c r="I83" s="1" t="s">
        <v>6</v>
      </c>
      <c r="J83" s="1">
        <v>4</v>
      </c>
      <c r="K83" s="1">
        <v>4</v>
      </c>
      <c r="L83" s="1">
        <v>8</v>
      </c>
      <c r="M83" s="1">
        <v>28214</v>
      </c>
      <c r="O83" s="7">
        <v>12.729788419989339</v>
      </c>
      <c r="P83" s="7">
        <f t="shared" si="42"/>
        <v>101.83830735991471</v>
      </c>
      <c r="Q83" t="s">
        <v>237</v>
      </c>
      <c r="R83" t="s">
        <v>71</v>
      </c>
      <c r="S83">
        <v>5.4</v>
      </c>
      <c r="T83">
        <f t="shared" si="43"/>
        <v>43.2</v>
      </c>
      <c r="U83" s="7">
        <f t="shared" si="44"/>
        <v>2.3649635036496353</v>
      </c>
      <c r="V83" t="s">
        <v>240</v>
      </c>
      <c r="W83" s="7">
        <v>13.91</v>
      </c>
      <c r="X83" s="7">
        <f t="shared" si="45"/>
        <v>111.28</v>
      </c>
      <c r="Y83" t="s">
        <v>237</v>
      </c>
      <c r="Z83" t="s">
        <v>340</v>
      </c>
      <c r="AA83">
        <v>5.5</v>
      </c>
      <c r="AB83" t="s">
        <v>268</v>
      </c>
      <c r="AC83" s="12">
        <v>11.353982300884956</v>
      </c>
      <c r="AD83" s="7">
        <f t="shared" si="46"/>
        <v>90.83185840707965</v>
      </c>
      <c r="AE83" t="s">
        <v>237</v>
      </c>
      <c r="AI83" s="7">
        <v>21.1</v>
      </c>
      <c r="AJ83" s="7">
        <v>168.8</v>
      </c>
      <c r="AK83" t="s">
        <v>265</v>
      </c>
      <c r="AL83" t="s">
        <v>266</v>
      </c>
      <c r="AN83" t="s">
        <v>263</v>
      </c>
      <c r="AO83" s="7">
        <v>21.5</v>
      </c>
      <c r="AP83" s="7">
        <f t="shared" si="47"/>
        <v>172</v>
      </c>
      <c r="AQ83" t="s">
        <v>254</v>
      </c>
      <c r="AT83" t="s">
        <v>258</v>
      </c>
      <c r="AW83" s="17"/>
      <c r="AX83" s="11">
        <v>18.399999999999999</v>
      </c>
      <c r="AY83" s="11">
        <f t="shared" si="48"/>
        <v>147.19999999999999</v>
      </c>
      <c r="BE83" s="7"/>
      <c r="BF83" s="7">
        <v>40.677966101694921</v>
      </c>
      <c r="BG83" s="7">
        <f t="shared" si="59"/>
        <v>325.42372881355936</v>
      </c>
      <c r="BH83" t="s">
        <v>237</v>
      </c>
      <c r="BI83" t="s">
        <v>353</v>
      </c>
      <c r="BN83" s="7"/>
      <c r="BO83" s="7">
        <v>17.559322033898308</v>
      </c>
      <c r="BP83" s="7">
        <f t="shared" si="49"/>
        <v>140.47457627118646</v>
      </c>
      <c r="BQ83" s="1" t="s">
        <v>356</v>
      </c>
      <c r="BR83" s="1" t="s">
        <v>358</v>
      </c>
      <c r="BS83" s="1">
        <v>90</v>
      </c>
      <c r="BT83" s="1"/>
      <c r="BU83" s="1"/>
      <c r="BV83" s="23"/>
      <c r="BW83" s="23">
        <v>16.186440677966104</v>
      </c>
      <c r="BX83" s="23">
        <v>152.80000000000001</v>
      </c>
      <c r="BY83" s="1" t="s">
        <v>356</v>
      </c>
      <c r="BZ83" s="1" t="s">
        <v>363</v>
      </c>
      <c r="CA83" s="1" t="s">
        <v>375</v>
      </c>
      <c r="CB83" s="23"/>
      <c r="CC83" s="25">
        <v>0</v>
      </c>
      <c r="CD83" s="25">
        <f t="shared" si="50"/>
        <v>0</v>
      </c>
      <c r="CF83" s="2" t="s">
        <v>365</v>
      </c>
      <c r="CG83" s="2" t="s">
        <v>366</v>
      </c>
      <c r="CH83" s="23"/>
      <c r="CI83" s="23">
        <v>0</v>
      </c>
      <c r="CJ83" s="23">
        <f t="shared" si="51"/>
        <v>0</v>
      </c>
      <c r="CK83" s="1" t="s">
        <v>368</v>
      </c>
      <c r="CL83" s="1"/>
      <c r="CM83" s="1" t="s">
        <v>369</v>
      </c>
      <c r="CN83" s="1"/>
      <c r="CO83" s="1"/>
      <c r="CP83" s="1"/>
      <c r="CQ83" s="1"/>
      <c r="CR83" s="1"/>
      <c r="CS83" s="1"/>
      <c r="CV83" s="19">
        <f t="shared" si="52"/>
        <v>11.353982300884956</v>
      </c>
      <c r="CW83" s="19">
        <f t="shared" si="53"/>
        <v>90.83185840707965</v>
      </c>
      <c r="CX83" s="20" t="str">
        <f t="shared" si="54"/>
        <v>Cohidrex</v>
      </c>
      <c r="CY83" s="19">
        <v>13.939278038517463</v>
      </c>
      <c r="CZ83" s="19">
        <f t="shared" si="60"/>
        <v>111.5142243081397</v>
      </c>
      <c r="DA83" s="20"/>
      <c r="DB83" s="20"/>
      <c r="DC83" s="20"/>
      <c r="DD83" s="20"/>
      <c r="DE83" s="20" t="str">
        <f t="shared" si="55"/>
        <v>Cohidrex</v>
      </c>
      <c r="DF83" s="19">
        <f t="shared" si="62"/>
        <v>-2.5852957376325065</v>
      </c>
      <c r="DG83" s="21">
        <f t="shared" si="61"/>
        <v>-0.22769946870808513</v>
      </c>
      <c r="DH83" s="16">
        <f t="shared" si="56"/>
        <v>-2.5852957376325065</v>
      </c>
      <c r="DI83" s="7">
        <f t="shared" si="57"/>
        <v>-20.682365901060052</v>
      </c>
      <c r="DJ83" s="7">
        <f t="shared" si="58"/>
        <v>13.939278038517463</v>
      </c>
      <c r="DK83" s="7">
        <v>11.574314534867828</v>
      </c>
      <c r="DL83" s="7" t="s">
        <v>342</v>
      </c>
      <c r="DM83" s="7"/>
    </row>
    <row r="84" spans="1:117">
      <c r="A84" t="s">
        <v>217</v>
      </c>
      <c r="B84">
        <v>27755</v>
      </c>
      <c r="C84" t="s">
        <v>72</v>
      </c>
      <c r="D84" s="1">
        <v>82</v>
      </c>
      <c r="E84" t="s">
        <v>217</v>
      </c>
      <c r="F84" t="s">
        <v>133</v>
      </c>
      <c r="G84" t="s">
        <v>79</v>
      </c>
      <c r="H84" s="2" t="s">
        <v>72</v>
      </c>
      <c r="I84" s="1" t="s">
        <v>6</v>
      </c>
      <c r="J84" s="1">
        <v>27</v>
      </c>
      <c r="L84" s="1">
        <v>27</v>
      </c>
      <c r="M84" s="1">
        <v>27755</v>
      </c>
      <c r="O84" s="7"/>
      <c r="P84" s="7">
        <f t="shared" si="42"/>
        <v>0</v>
      </c>
      <c r="Q84" t="s">
        <v>237</v>
      </c>
      <c r="R84">
        <v>0</v>
      </c>
      <c r="S84">
        <v>0</v>
      </c>
      <c r="T84">
        <f t="shared" si="43"/>
        <v>0</v>
      </c>
      <c r="U84" s="7">
        <f t="shared" si="44"/>
        <v>0</v>
      </c>
      <c r="V84" t="s">
        <v>240</v>
      </c>
      <c r="W84" s="7">
        <v>4.66</v>
      </c>
      <c r="X84" s="7">
        <f t="shared" si="45"/>
        <v>125.82000000000001</v>
      </c>
      <c r="Y84" t="s">
        <v>237</v>
      </c>
      <c r="Z84">
        <v>53103205</v>
      </c>
      <c r="AA84">
        <v>2.2999999999999998</v>
      </c>
      <c r="AB84" t="s">
        <v>268</v>
      </c>
      <c r="AC84" s="12">
        <v>5.5840707964601775</v>
      </c>
      <c r="AD84" s="7">
        <f t="shared" si="46"/>
        <v>150.76991150442478</v>
      </c>
      <c r="AE84" t="s">
        <v>237</v>
      </c>
      <c r="AI84" s="7">
        <v>10.4</v>
      </c>
      <c r="AJ84" s="7">
        <v>280.8</v>
      </c>
      <c r="AK84" t="s">
        <v>265</v>
      </c>
      <c r="AL84" t="s">
        <v>266</v>
      </c>
      <c r="AN84" t="s">
        <v>263</v>
      </c>
      <c r="AO84" s="7">
        <v>11.2</v>
      </c>
      <c r="AP84" s="7">
        <f t="shared" si="47"/>
        <v>302.39999999999998</v>
      </c>
      <c r="AQ84" t="s">
        <v>254</v>
      </c>
      <c r="AT84" t="s">
        <v>264</v>
      </c>
      <c r="AW84" s="17"/>
      <c r="AX84" s="11">
        <v>10.924999999999999</v>
      </c>
      <c r="AY84" s="11">
        <f t="shared" si="48"/>
        <v>294.97499999999997</v>
      </c>
      <c r="AZ84" t="s">
        <v>348</v>
      </c>
      <c r="BA84" t="s">
        <v>349</v>
      </c>
      <c r="BB84" t="s">
        <v>350</v>
      </c>
      <c r="BE84" s="7"/>
      <c r="BF84" s="7">
        <v>11.864406779661017</v>
      </c>
      <c r="BG84" s="7">
        <f t="shared" si="59"/>
        <v>320.33898305084745</v>
      </c>
      <c r="BH84" t="s">
        <v>237</v>
      </c>
      <c r="BI84" t="s">
        <v>353</v>
      </c>
      <c r="BN84" s="7"/>
      <c r="BO84" s="7">
        <v>0</v>
      </c>
      <c r="BP84" s="7">
        <f t="shared" si="49"/>
        <v>0</v>
      </c>
      <c r="BQ84" s="1">
        <v>0</v>
      </c>
      <c r="BR84" s="1">
        <v>0</v>
      </c>
      <c r="BS84" s="1">
        <v>0</v>
      </c>
      <c r="BT84" s="1"/>
      <c r="BU84" s="1"/>
      <c r="BV84" s="23"/>
      <c r="BW84" s="23">
        <v>8.4745762711864412</v>
      </c>
      <c r="BX84" s="23">
        <v>270</v>
      </c>
      <c r="BY84" s="1" t="s">
        <v>356</v>
      </c>
      <c r="BZ84" s="1" t="s">
        <v>356</v>
      </c>
      <c r="CA84" s="1" t="s">
        <v>375</v>
      </c>
      <c r="CB84" s="23"/>
      <c r="CC84" s="25">
        <v>0</v>
      </c>
      <c r="CD84" s="25">
        <f t="shared" si="50"/>
        <v>0</v>
      </c>
      <c r="CF84" s="2" t="s">
        <v>365</v>
      </c>
      <c r="CG84" s="2" t="s">
        <v>366</v>
      </c>
      <c r="CH84" s="23"/>
      <c r="CI84" s="23">
        <v>0</v>
      </c>
      <c r="CJ84" s="23">
        <f t="shared" si="51"/>
        <v>0</v>
      </c>
      <c r="CK84" s="1" t="s">
        <v>368</v>
      </c>
      <c r="CL84" s="1"/>
      <c r="CM84" s="1" t="s">
        <v>369</v>
      </c>
      <c r="CN84" s="1"/>
      <c r="CO84" s="1"/>
      <c r="CP84" s="1"/>
      <c r="CQ84" s="1"/>
      <c r="CR84" s="1"/>
      <c r="CS84" s="1"/>
      <c r="CV84" s="19">
        <f t="shared" si="52"/>
        <v>4.66</v>
      </c>
      <c r="CW84" s="19">
        <f t="shared" si="53"/>
        <v>125.82000000000001</v>
      </c>
      <c r="CX84" s="20" t="str">
        <f t="shared" si="54"/>
        <v>BYG</v>
      </c>
      <c r="CY84" s="19">
        <v>6.0367302596875323</v>
      </c>
      <c r="CZ84" s="19">
        <f t="shared" si="60"/>
        <v>162.99171701156337</v>
      </c>
      <c r="DA84" s="20"/>
      <c r="DB84" s="20"/>
      <c r="DC84" s="20"/>
      <c r="DD84" s="20"/>
      <c r="DE84" s="20" t="str">
        <f t="shared" si="55"/>
        <v>BYG</v>
      </c>
      <c r="DF84" s="19">
        <f t="shared" si="62"/>
        <v>-1.3767302596875322</v>
      </c>
      <c r="DG84" s="21">
        <f t="shared" si="61"/>
        <v>-0.2954356780445348</v>
      </c>
      <c r="DH84" s="16">
        <f t="shared" si="56"/>
        <v>-1.3767302596875322</v>
      </c>
      <c r="DI84" s="7">
        <f t="shared" si="57"/>
        <v>-37.171717011563366</v>
      </c>
      <c r="DJ84" s="7">
        <f t="shared" si="58"/>
        <v>6.0367302596875323</v>
      </c>
      <c r="DK84" s="7">
        <v>6.0367302596875323</v>
      </c>
      <c r="DL84" s="7" t="s">
        <v>342</v>
      </c>
      <c r="DM84" s="7"/>
    </row>
    <row r="85" spans="1:117">
      <c r="A85" t="s">
        <v>218</v>
      </c>
      <c r="B85">
        <v>27756</v>
      </c>
      <c r="C85" t="s">
        <v>73</v>
      </c>
      <c r="D85" s="1">
        <v>83</v>
      </c>
      <c r="E85" t="s">
        <v>218</v>
      </c>
      <c r="F85" t="s">
        <v>133</v>
      </c>
      <c r="G85" t="s">
        <v>79</v>
      </c>
      <c r="H85" s="2" t="s">
        <v>73</v>
      </c>
      <c r="I85" s="1" t="s">
        <v>6</v>
      </c>
      <c r="J85" s="1">
        <v>9</v>
      </c>
      <c r="L85" s="1">
        <v>9</v>
      </c>
      <c r="M85" s="1">
        <v>27756</v>
      </c>
      <c r="O85" s="7"/>
      <c r="P85" s="7">
        <f t="shared" si="42"/>
        <v>0</v>
      </c>
      <c r="Q85" t="s">
        <v>237</v>
      </c>
      <c r="R85">
        <v>0</v>
      </c>
      <c r="S85">
        <v>0</v>
      </c>
      <c r="T85">
        <f t="shared" si="43"/>
        <v>0</v>
      </c>
      <c r="U85" s="7">
        <f t="shared" si="44"/>
        <v>0</v>
      </c>
      <c r="V85" t="s">
        <v>240</v>
      </c>
      <c r="W85" s="7">
        <v>9.74</v>
      </c>
      <c r="X85" s="7">
        <f t="shared" si="45"/>
        <v>87.66</v>
      </c>
      <c r="Y85" t="s">
        <v>237</v>
      </c>
      <c r="Z85">
        <v>53103208</v>
      </c>
      <c r="AA85">
        <v>4.8</v>
      </c>
      <c r="AB85" t="s">
        <v>268</v>
      </c>
      <c r="AC85" s="12"/>
      <c r="AD85" s="7">
        <f t="shared" si="46"/>
        <v>0</v>
      </c>
      <c r="AE85" t="s">
        <v>237</v>
      </c>
      <c r="AJ85" s="7">
        <v>0</v>
      </c>
      <c r="AO85" s="7">
        <v>21.5</v>
      </c>
      <c r="AP85" s="7">
        <f t="shared" si="47"/>
        <v>193.5</v>
      </c>
      <c r="AQ85" t="s">
        <v>254</v>
      </c>
      <c r="AT85" t="s">
        <v>264</v>
      </c>
      <c r="AW85" s="17"/>
      <c r="AX85" s="11">
        <v>21.849999999999998</v>
      </c>
      <c r="AY85" s="11">
        <f t="shared" si="48"/>
        <v>196.64999999999998</v>
      </c>
      <c r="BE85" s="7"/>
      <c r="BF85" s="7">
        <v>0</v>
      </c>
      <c r="BG85" s="7">
        <f t="shared" si="59"/>
        <v>0</v>
      </c>
      <c r="BH85" t="s">
        <v>237</v>
      </c>
      <c r="BI85" t="s">
        <v>353</v>
      </c>
      <c r="BN85" s="7"/>
      <c r="BO85" s="7">
        <v>0</v>
      </c>
      <c r="BP85" s="7">
        <f t="shared" si="49"/>
        <v>0</v>
      </c>
      <c r="BQ85" s="1">
        <v>0</v>
      </c>
      <c r="BR85" s="1">
        <v>0</v>
      </c>
      <c r="BS85" s="1">
        <v>0</v>
      </c>
      <c r="BT85" s="1"/>
      <c r="BU85" s="1"/>
      <c r="BV85" s="23"/>
      <c r="BW85" s="23">
        <v>16.35593220338983</v>
      </c>
      <c r="BX85" s="23">
        <v>173.70000000000002</v>
      </c>
      <c r="BY85" s="1" t="s">
        <v>356</v>
      </c>
      <c r="BZ85" s="1" t="s">
        <v>356</v>
      </c>
      <c r="CA85" s="1" t="s">
        <v>375</v>
      </c>
      <c r="CB85" s="23"/>
      <c r="CC85" s="25">
        <v>0</v>
      </c>
      <c r="CD85" s="25">
        <f t="shared" si="50"/>
        <v>0</v>
      </c>
      <c r="CF85" s="2" t="s">
        <v>365</v>
      </c>
      <c r="CG85" s="2" t="s">
        <v>366</v>
      </c>
      <c r="CH85" s="23"/>
      <c r="CI85" s="23">
        <v>0</v>
      </c>
      <c r="CJ85" s="23">
        <f t="shared" si="51"/>
        <v>0</v>
      </c>
      <c r="CK85" s="1" t="s">
        <v>368</v>
      </c>
      <c r="CL85" s="1"/>
      <c r="CM85" s="1" t="s">
        <v>369</v>
      </c>
      <c r="CN85" s="1"/>
      <c r="CO85" s="1"/>
      <c r="CP85" s="1"/>
      <c r="CQ85" s="1"/>
      <c r="CR85" s="1"/>
      <c r="CS85" s="1"/>
      <c r="CV85" s="19">
        <f t="shared" si="52"/>
        <v>9.74</v>
      </c>
      <c r="CW85" s="19">
        <f t="shared" si="53"/>
        <v>87.66</v>
      </c>
      <c r="CX85" s="20" t="str">
        <f t="shared" si="54"/>
        <v>BYG</v>
      </c>
      <c r="CY85" s="19">
        <v>9.9046560296936175</v>
      </c>
      <c r="CZ85" s="19">
        <f t="shared" si="60"/>
        <v>89.141904267242552</v>
      </c>
      <c r="DA85" s="20"/>
      <c r="DB85" s="20"/>
      <c r="DC85" s="20"/>
      <c r="DD85" s="20"/>
      <c r="DE85" s="20" t="str">
        <f t="shared" si="55"/>
        <v>BYG</v>
      </c>
      <c r="DF85" s="19">
        <f t="shared" si="62"/>
        <v>-0.16465602969361726</v>
      </c>
      <c r="DG85" s="21">
        <f t="shared" si="61"/>
        <v>-1.6905136518851872E-2</v>
      </c>
      <c r="DH85" s="16">
        <f t="shared" si="56"/>
        <v>-0.16465602969361726</v>
      </c>
      <c r="DI85" s="7">
        <f t="shared" si="57"/>
        <v>-1.4819042672425553</v>
      </c>
      <c r="DJ85" s="7">
        <f t="shared" si="58"/>
        <v>9.9046560296936175</v>
      </c>
      <c r="DK85" s="7">
        <v>9.9046560296936175</v>
      </c>
      <c r="DL85" s="7" t="s">
        <v>342</v>
      </c>
      <c r="DM85" s="7"/>
    </row>
    <row r="86" spans="1:117">
      <c r="A86" t="s">
        <v>219</v>
      </c>
      <c r="B86">
        <v>27757</v>
      </c>
      <c r="C86" t="s">
        <v>74</v>
      </c>
      <c r="D86" s="1">
        <v>84</v>
      </c>
      <c r="E86" t="s">
        <v>219</v>
      </c>
      <c r="F86" t="s">
        <v>133</v>
      </c>
      <c r="G86" t="s">
        <v>79</v>
      </c>
      <c r="H86" s="2" t="s">
        <v>74</v>
      </c>
      <c r="I86" s="1" t="s">
        <v>6</v>
      </c>
      <c r="J86" s="1">
        <v>15</v>
      </c>
      <c r="L86" s="1">
        <v>15</v>
      </c>
      <c r="M86" s="1">
        <v>27757</v>
      </c>
      <c r="O86" s="7"/>
      <c r="P86" s="7">
        <f t="shared" si="42"/>
        <v>0</v>
      </c>
      <c r="Q86" t="s">
        <v>237</v>
      </c>
      <c r="R86">
        <v>0</v>
      </c>
      <c r="S86">
        <v>0</v>
      </c>
      <c r="T86">
        <f t="shared" si="43"/>
        <v>0</v>
      </c>
      <c r="U86" s="7">
        <f t="shared" si="44"/>
        <v>0</v>
      </c>
      <c r="V86" t="s">
        <v>240</v>
      </c>
      <c r="W86" s="7">
        <v>9.74</v>
      </c>
      <c r="X86" s="7">
        <f t="shared" si="45"/>
        <v>146.1</v>
      </c>
      <c r="Y86" t="s">
        <v>237</v>
      </c>
      <c r="Z86">
        <v>53103209</v>
      </c>
      <c r="AA86">
        <v>4.8</v>
      </c>
      <c r="AB86" t="s">
        <v>268</v>
      </c>
      <c r="AC86" s="12"/>
      <c r="AD86" s="7">
        <f t="shared" si="46"/>
        <v>0</v>
      </c>
      <c r="AE86" t="s">
        <v>237</v>
      </c>
      <c r="AJ86" s="7">
        <v>0</v>
      </c>
      <c r="AO86" s="7">
        <v>21.5</v>
      </c>
      <c r="AP86" s="7">
        <f t="shared" si="47"/>
        <v>322.5</v>
      </c>
      <c r="AQ86" t="s">
        <v>254</v>
      </c>
      <c r="AT86" t="s">
        <v>264</v>
      </c>
      <c r="AW86" s="17"/>
      <c r="AX86" s="11">
        <v>21.849999999999998</v>
      </c>
      <c r="AY86" s="11">
        <f t="shared" si="48"/>
        <v>327.74999999999994</v>
      </c>
      <c r="AZ86" t="s">
        <v>348</v>
      </c>
      <c r="BA86" t="s">
        <v>349</v>
      </c>
      <c r="BB86" t="s">
        <v>350</v>
      </c>
      <c r="BE86" s="7"/>
      <c r="BF86" s="7">
        <v>0</v>
      </c>
      <c r="BG86" s="7">
        <f t="shared" si="59"/>
        <v>0</v>
      </c>
      <c r="BH86" t="s">
        <v>237</v>
      </c>
      <c r="BI86" t="s">
        <v>353</v>
      </c>
      <c r="BN86" s="7"/>
      <c r="BO86" s="7">
        <v>0</v>
      </c>
      <c r="BP86" s="7">
        <f t="shared" si="49"/>
        <v>0</v>
      </c>
      <c r="BQ86" s="1">
        <v>0</v>
      </c>
      <c r="BR86" s="1">
        <v>0</v>
      </c>
      <c r="BS86" s="1">
        <v>0</v>
      </c>
      <c r="BT86" s="1"/>
      <c r="BU86" s="1"/>
      <c r="BV86" s="23"/>
      <c r="BW86" s="23">
        <v>16.35593220338983</v>
      </c>
      <c r="BX86" s="23">
        <v>289.5</v>
      </c>
      <c r="BY86" s="1" t="s">
        <v>356</v>
      </c>
      <c r="BZ86" s="1" t="s">
        <v>356</v>
      </c>
      <c r="CA86" s="1" t="s">
        <v>375</v>
      </c>
      <c r="CB86" s="23"/>
      <c r="CC86" s="25">
        <v>0</v>
      </c>
      <c r="CD86" s="25">
        <f t="shared" si="50"/>
        <v>0</v>
      </c>
      <c r="CF86" s="2" t="s">
        <v>365</v>
      </c>
      <c r="CG86" s="2" t="s">
        <v>366</v>
      </c>
      <c r="CH86" s="23"/>
      <c r="CI86" s="23">
        <v>0</v>
      </c>
      <c r="CJ86" s="23">
        <f t="shared" si="51"/>
        <v>0</v>
      </c>
      <c r="CK86" s="1" t="s">
        <v>368</v>
      </c>
      <c r="CL86" s="1"/>
      <c r="CM86" s="1" t="s">
        <v>369</v>
      </c>
      <c r="CN86" s="1"/>
      <c r="CO86" s="1"/>
      <c r="CP86" s="1"/>
      <c r="CQ86" s="1"/>
      <c r="CR86" s="1"/>
      <c r="CS86" s="1"/>
      <c r="CV86" s="19">
        <f t="shared" si="52"/>
        <v>9.74</v>
      </c>
      <c r="CW86" s="19">
        <f t="shared" si="53"/>
        <v>146.1</v>
      </c>
      <c r="CX86" s="20" t="str">
        <f t="shared" si="54"/>
        <v>BYG</v>
      </c>
      <c r="CY86" s="19">
        <v>9.9045952817036174</v>
      </c>
      <c r="CZ86" s="19">
        <f t="shared" si="60"/>
        <v>148.56892922555426</v>
      </c>
      <c r="DA86" s="20"/>
      <c r="DB86" s="20"/>
      <c r="DC86" s="20"/>
      <c r="DD86" s="20"/>
      <c r="DE86" s="20" t="str">
        <f t="shared" si="55"/>
        <v>BYG</v>
      </c>
      <c r="DF86" s="19">
        <f t="shared" si="62"/>
        <v>-0.16459528170361715</v>
      </c>
      <c r="DG86" s="21">
        <f t="shared" si="61"/>
        <v>-1.689889955889293E-2</v>
      </c>
      <c r="DH86" s="16">
        <f t="shared" si="56"/>
        <v>-0.16459528170361715</v>
      </c>
      <c r="DI86" s="7">
        <f t="shared" si="57"/>
        <v>-2.4689292255542572</v>
      </c>
      <c r="DJ86" s="7">
        <f t="shared" si="58"/>
        <v>9.9045952817036174</v>
      </c>
      <c r="DK86" s="7">
        <v>9.9045952817036174</v>
      </c>
      <c r="DL86" s="7" t="s">
        <v>342</v>
      </c>
      <c r="DM86" s="7"/>
    </row>
    <row r="87" spans="1:117">
      <c r="A87" t="s">
        <v>220</v>
      </c>
      <c r="B87">
        <v>27758</v>
      </c>
      <c r="C87" t="s">
        <v>75</v>
      </c>
      <c r="D87" s="1">
        <v>85</v>
      </c>
      <c r="E87" t="s">
        <v>220</v>
      </c>
      <c r="F87" t="s">
        <v>133</v>
      </c>
      <c r="G87" t="s">
        <v>81</v>
      </c>
      <c r="H87" s="2" t="s">
        <v>75</v>
      </c>
      <c r="I87" s="1" t="s">
        <v>6</v>
      </c>
      <c r="J87" s="1">
        <v>60</v>
      </c>
      <c r="L87" s="1">
        <v>60</v>
      </c>
      <c r="M87" s="1">
        <v>27758</v>
      </c>
      <c r="O87" s="7"/>
      <c r="P87" s="7">
        <f t="shared" si="42"/>
        <v>0</v>
      </c>
      <c r="Q87" t="s">
        <v>237</v>
      </c>
      <c r="R87">
        <v>0</v>
      </c>
      <c r="S87">
        <v>0</v>
      </c>
      <c r="T87">
        <f t="shared" si="43"/>
        <v>0</v>
      </c>
      <c r="U87" s="7">
        <f t="shared" si="44"/>
        <v>0</v>
      </c>
      <c r="V87" t="s">
        <v>240</v>
      </c>
      <c r="W87" s="7">
        <v>0.44</v>
      </c>
      <c r="X87" s="7">
        <f t="shared" si="45"/>
        <v>26.4</v>
      </c>
      <c r="Y87" t="s">
        <v>237</v>
      </c>
      <c r="Z87" t="s">
        <v>323</v>
      </c>
      <c r="AA87">
        <v>0.16</v>
      </c>
      <c r="AB87" t="s">
        <v>268</v>
      </c>
      <c r="AC87" s="12">
        <v>0.4336283185840708</v>
      </c>
      <c r="AD87" s="7">
        <f t="shared" si="46"/>
        <v>26.017699115044248</v>
      </c>
      <c r="AE87" t="s">
        <v>237</v>
      </c>
      <c r="AI87" s="7">
        <v>0.9</v>
      </c>
      <c r="AJ87" s="7">
        <v>54</v>
      </c>
      <c r="AK87" t="s">
        <v>265</v>
      </c>
      <c r="AL87" t="s">
        <v>266</v>
      </c>
      <c r="AN87" t="s">
        <v>263</v>
      </c>
      <c r="AO87" s="7">
        <v>0.79999999999999993</v>
      </c>
      <c r="AP87" s="7">
        <f t="shared" si="47"/>
        <v>47.999999999999993</v>
      </c>
      <c r="AQ87" t="s">
        <v>254</v>
      </c>
      <c r="AT87" t="s">
        <v>264</v>
      </c>
      <c r="AW87" s="17"/>
      <c r="AX87" s="11">
        <v>0.59799999999999998</v>
      </c>
      <c r="AY87" s="11">
        <f t="shared" si="48"/>
        <v>35.879999999999995</v>
      </c>
      <c r="AZ87" t="s">
        <v>348</v>
      </c>
      <c r="BA87" t="s">
        <v>349</v>
      </c>
      <c r="BB87" t="s">
        <v>350</v>
      </c>
      <c r="BE87" s="7"/>
      <c r="BF87" s="7">
        <v>0</v>
      </c>
      <c r="BG87" s="7">
        <f t="shared" si="59"/>
        <v>0</v>
      </c>
      <c r="BH87" t="s">
        <v>237</v>
      </c>
      <c r="BI87" t="s">
        <v>353</v>
      </c>
      <c r="BN87" s="7"/>
      <c r="BO87" s="7">
        <v>0</v>
      </c>
      <c r="BP87" s="7">
        <f t="shared" si="49"/>
        <v>0</v>
      </c>
      <c r="BQ87" s="1">
        <v>0</v>
      </c>
      <c r="BR87" s="1">
        <v>0</v>
      </c>
      <c r="BS87" s="1">
        <v>0</v>
      </c>
      <c r="BT87" s="1"/>
      <c r="BU87" s="1"/>
      <c r="BV87" s="23"/>
      <c r="BW87" s="23">
        <v>0.76271186440677974</v>
      </c>
      <c r="BX87" s="23">
        <v>54</v>
      </c>
      <c r="BY87" s="1" t="s">
        <v>356</v>
      </c>
      <c r="BZ87" s="1" t="s">
        <v>356</v>
      </c>
      <c r="CA87" s="1" t="s">
        <v>375</v>
      </c>
      <c r="CB87" s="23"/>
      <c r="CC87" s="25">
        <v>0</v>
      </c>
      <c r="CD87" s="25">
        <f t="shared" si="50"/>
        <v>0</v>
      </c>
      <c r="CF87" s="2" t="s">
        <v>365</v>
      </c>
      <c r="CG87" s="2" t="s">
        <v>366</v>
      </c>
      <c r="CH87" s="23"/>
      <c r="CI87" s="23">
        <v>0.55268975681650701</v>
      </c>
      <c r="CJ87" s="23">
        <f t="shared" si="51"/>
        <v>33.161385408990419</v>
      </c>
      <c r="CK87" s="1" t="s">
        <v>368</v>
      </c>
      <c r="CL87" s="1"/>
      <c r="CM87" s="1" t="s">
        <v>369</v>
      </c>
      <c r="CN87" s="1"/>
      <c r="CO87" s="1"/>
      <c r="CP87" s="1"/>
      <c r="CQ87" s="1"/>
      <c r="CR87" s="1"/>
      <c r="CS87" s="1"/>
      <c r="CV87" s="19">
        <f t="shared" si="52"/>
        <v>0.4336283185840708</v>
      </c>
      <c r="CW87" s="19">
        <f t="shared" si="53"/>
        <v>26.017699115044248</v>
      </c>
      <c r="CX87" s="20" t="str">
        <f t="shared" si="54"/>
        <v>Cohidrex</v>
      </c>
      <c r="CY87" s="19">
        <v>0.53971551716282584</v>
      </c>
      <c r="CZ87" s="19">
        <f t="shared" si="60"/>
        <v>32.382931029769551</v>
      </c>
      <c r="DA87" s="20"/>
      <c r="DB87" s="20"/>
      <c r="DC87" s="20"/>
      <c r="DD87" s="20"/>
      <c r="DE87" s="20" t="str">
        <f t="shared" si="55"/>
        <v>Cohidrex</v>
      </c>
      <c r="DF87" s="19">
        <f t="shared" si="62"/>
        <v>-0.10608719857875504</v>
      </c>
      <c r="DG87" s="21">
        <f t="shared" si="61"/>
        <v>-0.24465007019182283</v>
      </c>
      <c r="DH87" s="16">
        <f t="shared" si="56"/>
        <v>-0.10608719857875504</v>
      </c>
      <c r="DI87" s="7">
        <f t="shared" si="57"/>
        <v>-6.3652319147253023</v>
      </c>
      <c r="DJ87" s="7">
        <f t="shared" si="58"/>
        <v>0.53971551716282584</v>
      </c>
      <c r="DK87" s="7">
        <v>0.53971551716282584</v>
      </c>
      <c r="DL87" s="7" t="s">
        <v>342</v>
      </c>
      <c r="DM87" s="7"/>
    </row>
    <row r="88" spans="1:117">
      <c r="A88" t="s">
        <v>221</v>
      </c>
      <c r="B88">
        <v>27759</v>
      </c>
      <c r="C88" t="s">
        <v>76</v>
      </c>
      <c r="D88" s="1">
        <v>86</v>
      </c>
      <c r="E88" t="s">
        <v>221</v>
      </c>
      <c r="F88" t="s">
        <v>133</v>
      </c>
      <c r="G88" t="s">
        <v>81</v>
      </c>
      <c r="H88" s="2" t="s">
        <v>76</v>
      </c>
      <c r="I88" s="1" t="s">
        <v>6</v>
      </c>
      <c r="J88" s="1">
        <v>32</v>
      </c>
      <c r="L88" s="1">
        <v>32</v>
      </c>
      <c r="M88" s="1">
        <v>27759</v>
      </c>
      <c r="O88" s="7"/>
      <c r="P88" s="7">
        <f t="shared" si="42"/>
        <v>0</v>
      </c>
      <c r="Q88" t="s">
        <v>237</v>
      </c>
      <c r="R88">
        <v>0</v>
      </c>
      <c r="S88">
        <v>0</v>
      </c>
      <c r="T88">
        <f t="shared" si="43"/>
        <v>0</v>
      </c>
      <c r="U88" s="7">
        <f t="shared" si="44"/>
        <v>0</v>
      </c>
      <c r="V88" t="s">
        <v>240</v>
      </c>
      <c r="W88" s="7">
        <v>1.17</v>
      </c>
      <c r="X88" s="7">
        <f t="shared" si="45"/>
        <v>37.44</v>
      </c>
      <c r="Y88" t="s">
        <v>237</v>
      </c>
      <c r="Z88" t="s">
        <v>339</v>
      </c>
      <c r="AA88">
        <v>0.22</v>
      </c>
      <c r="AB88" t="s">
        <v>268</v>
      </c>
      <c r="AC88" s="12">
        <v>0.37168141592920356</v>
      </c>
      <c r="AD88" s="7">
        <f t="shared" si="46"/>
        <v>11.893805309734514</v>
      </c>
      <c r="AE88" t="s">
        <v>237</v>
      </c>
      <c r="AJ88" s="7">
        <v>0</v>
      </c>
      <c r="AO88" s="7">
        <v>11</v>
      </c>
      <c r="AP88" s="7">
        <f t="shared" si="47"/>
        <v>352</v>
      </c>
      <c r="AQ88" t="s">
        <v>256</v>
      </c>
      <c r="AT88" t="s">
        <v>260</v>
      </c>
      <c r="AW88" s="17"/>
      <c r="AX88" s="11">
        <v>0.55199999999999994</v>
      </c>
      <c r="AY88" s="11">
        <f t="shared" si="48"/>
        <v>17.663999999999998</v>
      </c>
      <c r="AZ88" t="s">
        <v>348</v>
      </c>
      <c r="BA88" t="s">
        <v>349</v>
      </c>
      <c r="BB88" t="s">
        <v>350</v>
      </c>
      <c r="BE88" s="7"/>
      <c r="BF88" s="7">
        <v>0</v>
      </c>
      <c r="BG88" s="7">
        <f t="shared" si="59"/>
        <v>0</v>
      </c>
      <c r="BH88" t="s">
        <v>237</v>
      </c>
      <c r="BI88" t="s">
        <v>353</v>
      </c>
      <c r="BN88" s="7"/>
      <c r="BO88" s="7">
        <v>0</v>
      </c>
      <c r="BP88" s="7">
        <f t="shared" si="49"/>
        <v>0</v>
      </c>
      <c r="BQ88" s="1">
        <v>0</v>
      </c>
      <c r="BR88" s="1">
        <v>0</v>
      </c>
      <c r="BS88" s="1">
        <v>0</v>
      </c>
      <c r="BT88" s="1"/>
      <c r="BU88" s="1"/>
      <c r="BV88" s="23"/>
      <c r="BW88" s="23">
        <v>0.76271186440677974</v>
      </c>
      <c r="BX88" s="23">
        <v>28.8</v>
      </c>
      <c r="BY88" s="1" t="s">
        <v>356</v>
      </c>
      <c r="BZ88" s="1" t="s">
        <v>356</v>
      </c>
      <c r="CA88" s="1" t="s">
        <v>375</v>
      </c>
      <c r="CB88" s="23"/>
      <c r="CC88" s="25">
        <v>0</v>
      </c>
      <c r="CD88" s="25">
        <f t="shared" si="50"/>
        <v>0</v>
      </c>
      <c r="CF88" s="2" t="s">
        <v>365</v>
      </c>
      <c r="CG88" s="2" t="s">
        <v>366</v>
      </c>
      <c r="CH88" s="23"/>
      <c r="CI88" s="23">
        <v>0</v>
      </c>
      <c r="CJ88" s="23">
        <f t="shared" si="51"/>
        <v>0</v>
      </c>
      <c r="CK88" s="1" t="s">
        <v>368</v>
      </c>
      <c r="CL88" s="1"/>
      <c r="CM88" s="1" t="s">
        <v>369</v>
      </c>
      <c r="CN88" s="1"/>
      <c r="CO88" s="1"/>
      <c r="CP88" s="1"/>
      <c r="CQ88" s="1"/>
      <c r="CR88" s="1"/>
      <c r="CS88" s="1"/>
      <c r="CV88" s="19">
        <f t="shared" si="52"/>
        <v>0.37168141592920356</v>
      </c>
      <c r="CW88" s="19">
        <f t="shared" si="53"/>
        <v>11.893805309734514</v>
      </c>
      <c r="CX88" s="20" t="str">
        <f t="shared" si="54"/>
        <v>Cohidrex</v>
      </c>
      <c r="CY88" s="19"/>
      <c r="CZ88" s="19"/>
      <c r="DA88" s="20"/>
      <c r="DB88" s="20"/>
      <c r="DC88" s="20"/>
      <c r="DD88" s="20"/>
      <c r="DE88" s="20" t="str">
        <f t="shared" si="55"/>
        <v>Cohidrex</v>
      </c>
      <c r="DF88" s="19"/>
      <c r="DG88" s="21"/>
      <c r="DH88" s="16">
        <f t="shared" si="56"/>
        <v>0.37168141592920356</v>
      </c>
      <c r="DI88" s="7">
        <f t="shared" si="57"/>
        <v>11.893805309734514</v>
      </c>
      <c r="DJ88" s="7" t="e">
        <f t="shared" si="58"/>
        <v>#N/A</v>
      </c>
      <c r="DK88" s="7" t="e">
        <v>#N/A</v>
      </c>
      <c r="DL88" s="7" t="e">
        <v>#N/A</v>
      </c>
      <c r="DM88" s="7"/>
    </row>
    <row r="89" spans="1:117">
      <c r="A89" t="s">
        <v>222</v>
      </c>
      <c r="B89">
        <v>27760</v>
      </c>
      <c r="C89" t="s">
        <v>77</v>
      </c>
      <c r="D89" s="1">
        <v>87</v>
      </c>
      <c r="E89" t="s">
        <v>222</v>
      </c>
      <c r="F89" t="s">
        <v>133</v>
      </c>
      <c r="G89" t="s">
        <v>87</v>
      </c>
      <c r="H89" s="2" t="s">
        <v>77</v>
      </c>
      <c r="I89" s="1" t="s">
        <v>6</v>
      </c>
      <c r="J89" s="1">
        <v>60</v>
      </c>
      <c r="L89" s="1">
        <v>60</v>
      </c>
      <c r="M89" s="1">
        <v>27760</v>
      </c>
      <c r="O89" s="7"/>
      <c r="P89" s="7">
        <f t="shared" si="42"/>
        <v>0</v>
      </c>
      <c r="Q89" t="s">
        <v>237</v>
      </c>
      <c r="R89">
        <v>0</v>
      </c>
      <c r="S89">
        <v>0</v>
      </c>
      <c r="T89">
        <f t="shared" si="43"/>
        <v>0</v>
      </c>
      <c r="U89" s="7">
        <f t="shared" si="44"/>
        <v>0</v>
      </c>
      <c r="V89" t="s">
        <v>240</v>
      </c>
      <c r="W89" s="7">
        <v>0.15</v>
      </c>
      <c r="X89" s="7">
        <f t="shared" si="45"/>
        <v>9</v>
      </c>
      <c r="Y89" t="s">
        <v>237</v>
      </c>
      <c r="Z89" t="s">
        <v>322</v>
      </c>
      <c r="AA89">
        <v>0.06</v>
      </c>
      <c r="AB89" t="s">
        <v>268</v>
      </c>
      <c r="AC89" s="12">
        <v>0.1769911504424779</v>
      </c>
      <c r="AD89" s="7">
        <f t="shared" si="46"/>
        <v>10.619469026548675</v>
      </c>
      <c r="AE89" t="s">
        <v>237</v>
      </c>
      <c r="AI89" s="7">
        <v>0.4</v>
      </c>
      <c r="AJ89" s="7">
        <v>24</v>
      </c>
      <c r="AK89" t="s">
        <v>265</v>
      </c>
      <c r="AL89" t="s">
        <v>266</v>
      </c>
      <c r="AN89" t="s">
        <v>263</v>
      </c>
      <c r="AO89" s="7">
        <v>0.5</v>
      </c>
      <c r="AP89" s="7">
        <f t="shared" si="47"/>
        <v>30</v>
      </c>
      <c r="AQ89" t="s">
        <v>254</v>
      </c>
      <c r="AT89" t="s">
        <v>264</v>
      </c>
      <c r="AW89" s="17"/>
      <c r="AX89" s="11">
        <v>0.28749999999999998</v>
      </c>
      <c r="AY89" s="11">
        <f t="shared" si="48"/>
        <v>17.25</v>
      </c>
      <c r="AZ89" t="s">
        <v>348</v>
      </c>
      <c r="BA89" t="s">
        <v>349</v>
      </c>
      <c r="BB89" t="s">
        <v>350</v>
      </c>
      <c r="BE89" s="7"/>
      <c r="BF89" s="7">
        <v>0</v>
      </c>
      <c r="BG89" s="7">
        <f t="shared" si="59"/>
        <v>0</v>
      </c>
      <c r="BH89" t="s">
        <v>237</v>
      </c>
      <c r="BI89" t="s">
        <v>353</v>
      </c>
      <c r="BN89" s="7"/>
      <c r="BO89" s="7">
        <v>1.1779661016949152</v>
      </c>
      <c r="BP89" s="7">
        <f t="shared" si="49"/>
        <v>70.677966101694921</v>
      </c>
      <c r="BQ89" s="1" t="s">
        <v>356</v>
      </c>
      <c r="BR89" s="1" t="s">
        <v>357</v>
      </c>
      <c r="BS89" s="1">
        <v>60</v>
      </c>
      <c r="BT89" s="1"/>
      <c r="BU89" s="1"/>
      <c r="BV89" s="23"/>
      <c r="BW89" s="23">
        <v>0.33898305084745767</v>
      </c>
      <c r="BX89" s="23">
        <v>24</v>
      </c>
      <c r="BY89" s="1" t="s">
        <v>356</v>
      </c>
      <c r="BZ89" s="1" t="s">
        <v>356</v>
      </c>
      <c r="CA89" s="1" t="s">
        <v>375</v>
      </c>
      <c r="CB89" s="23"/>
      <c r="CC89" s="25">
        <v>0</v>
      </c>
      <c r="CD89" s="25">
        <f t="shared" si="50"/>
        <v>0</v>
      </c>
      <c r="CF89" s="2" t="s">
        <v>365</v>
      </c>
      <c r="CG89" s="2" t="s">
        <v>366</v>
      </c>
      <c r="CH89" s="23"/>
      <c r="CI89" s="23">
        <v>0.55268975681650701</v>
      </c>
      <c r="CJ89" s="23">
        <f t="shared" si="51"/>
        <v>33.161385408990419</v>
      </c>
      <c r="CK89" s="1" t="s">
        <v>368</v>
      </c>
      <c r="CL89" s="1"/>
      <c r="CM89" s="1" t="s">
        <v>369</v>
      </c>
      <c r="CN89" s="1"/>
      <c r="CO89" s="1"/>
      <c r="CP89" s="1"/>
      <c r="CQ89" s="1"/>
      <c r="CR89" s="1"/>
      <c r="CS89" s="1"/>
      <c r="CV89" s="19">
        <f t="shared" si="52"/>
        <v>0.15</v>
      </c>
      <c r="CW89" s="19">
        <f t="shared" si="53"/>
        <v>9</v>
      </c>
      <c r="CX89" s="20" t="str">
        <f t="shared" si="54"/>
        <v>BYG</v>
      </c>
      <c r="CY89" s="19">
        <v>0.20989949245054354</v>
      </c>
      <c r="CZ89" s="19">
        <f>CY89*L89</f>
        <v>12.593969547032613</v>
      </c>
      <c r="DA89" s="20"/>
      <c r="DB89" s="20"/>
      <c r="DC89" s="20"/>
      <c r="DD89" s="20"/>
      <c r="DE89" s="20" t="str">
        <f t="shared" si="55"/>
        <v>BYG</v>
      </c>
      <c r="DF89" s="19">
        <f>CV89-CY89</f>
        <v>-5.9899492450543546E-2</v>
      </c>
      <c r="DG89" s="21">
        <f>(CV89-CY89)/CV89</f>
        <v>-0.39932994967029034</v>
      </c>
      <c r="DH89" s="16">
        <f t="shared" si="56"/>
        <v>-5.9899492450543546E-2</v>
      </c>
      <c r="DI89" s="7">
        <f t="shared" si="57"/>
        <v>-3.5939695470326125</v>
      </c>
      <c r="DJ89" s="7">
        <f t="shared" si="58"/>
        <v>0.20989949245054354</v>
      </c>
      <c r="DK89" s="7">
        <v>0.20989949245054354</v>
      </c>
      <c r="DL89" s="7" t="s">
        <v>342</v>
      </c>
      <c r="DM89" s="7"/>
    </row>
    <row r="90" spans="1:117">
      <c r="A90" t="s">
        <v>223</v>
      </c>
      <c r="B90" s="15">
        <v>1761</v>
      </c>
      <c r="C90" t="s">
        <v>16</v>
      </c>
      <c r="D90" s="1">
        <v>88</v>
      </c>
      <c r="E90" t="s">
        <v>223</v>
      </c>
      <c r="F90" t="s">
        <v>134</v>
      </c>
      <c r="G90" t="s">
        <v>79</v>
      </c>
      <c r="H90" s="2" t="s">
        <v>16</v>
      </c>
      <c r="I90" s="1" t="s">
        <v>6</v>
      </c>
      <c r="K90" s="1">
        <v>60</v>
      </c>
      <c r="L90" s="1">
        <v>60</v>
      </c>
      <c r="M90" s="1" t="s">
        <v>114</v>
      </c>
      <c r="O90" s="7">
        <v>32.86</v>
      </c>
      <c r="P90" s="7">
        <f t="shared" si="42"/>
        <v>1971.6</v>
      </c>
      <c r="Q90" t="s">
        <v>237</v>
      </c>
      <c r="R90" t="s">
        <v>289</v>
      </c>
      <c r="S90">
        <v>14</v>
      </c>
      <c r="T90">
        <f t="shared" si="43"/>
        <v>840</v>
      </c>
      <c r="U90" s="7">
        <f t="shared" si="44"/>
        <v>6.1313868613138682</v>
      </c>
      <c r="V90" t="s">
        <v>240</v>
      </c>
      <c r="W90" s="7">
        <v>35.18</v>
      </c>
      <c r="X90" s="7">
        <f t="shared" si="45"/>
        <v>2110.8000000000002</v>
      </c>
      <c r="Y90" t="s">
        <v>237</v>
      </c>
      <c r="Z90" t="s">
        <v>16</v>
      </c>
      <c r="AA90">
        <v>16</v>
      </c>
      <c r="AB90" t="s">
        <v>268</v>
      </c>
      <c r="AC90" s="12">
        <v>47.23893805309735</v>
      </c>
      <c r="AD90" s="7">
        <f t="shared" si="46"/>
        <v>2834.3362831858408</v>
      </c>
      <c r="AE90" t="s">
        <v>237</v>
      </c>
      <c r="AJ90" s="7">
        <v>0</v>
      </c>
      <c r="AO90" s="7">
        <v>70.399999999999991</v>
      </c>
      <c r="AP90" s="7">
        <f t="shared" si="47"/>
        <v>4223.9999999999991</v>
      </c>
      <c r="AQ90" t="s">
        <v>254</v>
      </c>
      <c r="AT90" t="s">
        <v>259</v>
      </c>
      <c r="AW90" s="17"/>
      <c r="AX90" s="11">
        <v>57.499999999999993</v>
      </c>
      <c r="AY90" s="11">
        <f t="shared" si="48"/>
        <v>3449.9999999999995</v>
      </c>
      <c r="AZ90" t="s">
        <v>348</v>
      </c>
      <c r="BA90" t="s">
        <v>349</v>
      </c>
      <c r="BB90" t="s">
        <v>350</v>
      </c>
      <c r="BE90" s="7"/>
      <c r="BF90" s="7">
        <v>122.88135593220339</v>
      </c>
      <c r="BG90" s="7">
        <f t="shared" si="59"/>
        <v>7372.8813559322034</v>
      </c>
      <c r="BH90" t="s">
        <v>237</v>
      </c>
      <c r="BI90" t="s">
        <v>353</v>
      </c>
      <c r="BN90" s="7"/>
      <c r="BO90" s="7">
        <v>59.80508474576272</v>
      </c>
      <c r="BP90" s="7">
        <f t="shared" si="49"/>
        <v>3588.305084745763</v>
      </c>
      <c r="BQ90" s="1" t="s">
        <v>356</v>
      </c>
      <c r="BR90" s="1" t="s">
        <v>358</v>
      </c>
      <c r="BS90" s="1">
        <v>30</v>
      </c>
      <c r="BT90" s="1"/>
      <c r="BU90" s="1"/>
      <c r="BV90" s="23"/>
      <c r="BW90" s="23">
        <v>53.13559322033899</v>
      </c>
      <c r="BX90" s="23">
        <v>3762</v>
      </c>
      <c r="BY90" s="1" t="s">
        <v>356</v>
      </c>
      <c r="BZ90" s="1" t="s">
        <v>356</v>
      </c>
      <c r="CA90" s="1" t="s">
        <v>375</v>
      </c>
      <c r="CB90" s="23"/>
      <c r="CC90" s="25">
        <v>28.177966101694917</v>
      </c>
      <c r="CD90" s="25">
        <f t="shared" si="50"/>
        <v>1690.6779661016951</v>
      </c>
      <c r="CF90" s="2" t="s">
        <v>365</v>
      </c>
      <c r="CG90" s="2" t="s">
        <v>366</v>
      </c>
      <c r="CH90" s="23"/>
      <c r="CI90" s="23">
        <v>68.422991893883577</v>
      </c>
      <c r="CJ90" s="23">
        <f t="shared" si="51"/>
        <v>4105.3795136330145</v>
      </c>
      <c r="CK90" s="1" t="s">
        <v>368</v>
      </c>
      <c r="CL90" s="1"/>
      <c r="CM90" s="1" t="s">
        <v>369</v>
      </c>
      <c r="CN90" s="1"/>
      <c r="CO90" s="1"/>
      <c r="CP90" s="1"/>
      <c r="CQ90" s="1"/>
      <c r="CR90" s="1"/>
      <c r="CS90" s="1"/>
      <c r="CV90" s="19">
        <f t="shared" si="52"/>
        <v>32.86</v>
      </c>
      <c r="CW90" s="19">
        <f t="shared" si="53"/>
        <v>1971.6</v>
      </c>
      <c r="CX90" s="20" t="str">
        <f t="shared" si="54"/>
        <v>ETESA</v>
      </c>
      <c r="CY90" s="19">
        <v>37.024473436311816</v>
      </c>
      <c r="CZ90" s="19">
        <f>CY90*L90</f>
        <v>2221.4684061787088</v>
      </c>
      <c r="DA90" s="20"/>
      <c r="DB90" s="20"/>
      <c r="DC90" s="20"/>
      <c r="DD90" s="20"/>
      <c r="DE90" s="20" t="str">
        <f t="shared" si="55"/>
        <v>ETESA</v>
      </c>
      <c r="DF90" s="19">
        <f>CV90-CY90</f>
        <v>-4.1644734363118161</v>
      </c>
      <c r="DG90" s="21">
        <f>(CV90-CY90)/CV90</f>
        <v>-0.12673382338136993</v>
      </c>
      <c r="DH90" s="16">
        <f t="shared" si="56"/>
        <v>-4.1644734363118161</v>
      </c>
      <c r="DI90" s="7">
        <f t="shared" si="57"/>
        <v>-249.86840617870897</v>
      </c>
      <c r="DJ90" s="7">
        <f t="shared" si="58"/>
        <v>37.024473436311816</v>
      </c>
      <c r="DK90" s="7">
        <v>30.893086574997948</v>
      </c>
      <c r="DL90" s="7" t="s">
        <v>342</v>
      </c>
      <c r="DM90" s="7"/>
    </row>
    <row r="91" spans="1:117">
      <c r="A91" t="s">
        <v>224</v>
      </c>
      <c r="B91" s="15">
        <v>1763</v>
      </c>
      <c r="C91" t="s">
        <v>17</v>
      </c>
      <c r="D91" s="1">
        <v>89</v>
      </c>
      <c r="E91" t="s">
        <v>224</v>
      </c>
      <c r="F91" t="s">
        <v>134</v>
      </c>
      <c r="G91" t="s">
        <v>84</v>
      </c>
      <c r="H91" s="2" t="s">
        <v>17</v>
      </c>
      <c r="I91" s="1" t="s">
        <v>6</v>
      </c>
      <c r="K91" s="1">
        <v>60</v>
      </c>
      <c r="L91" s="1">
        <v>60</v>
      </c>
      <c r="M91" s="1" t="s">
        <v>115</v>
      </c>
      <c r="O91" s="7">
        <v>1.5342747349537806</v>
      </c>
      <c r="P91" s="7">
        <f t="shared" si="42"/>
        <v>92.056484097226843</v>
      </c>
      <c r="Q91" t="s">
        <v>237</v>
      </c>
      <c r="R91">
        <v>2957</v>
      </c>
      <c r="S91">
        <v>0.46</v>
      </c>
      <c r="T91">
        <f t="shared" si="43"/>
        <v>27.6</v>
      </c>
      <c r="U91" s="7">
        <f t="shared" si="44"/>
        <v>0.20145985401459854</v>
      </c>
      <c r="V91" t="s">
        <v>240</v>
      </c>
      <c r="W91" s="7">
        <v>0.78</v>
      </c>
      <c r="X91" s="7">
        <f t="shared" si="45"/>
        <v>46.800000000000004</v>
      </c>
      <c r="Y91" t="s">
        <v>237</v>
      </c>
      <c r="Z91" t="s">
        <v>17</v>
      </c>
      <c r="AA91">
        <v>0.04</v>
      </c>
      <c r="AB91" t="s">
        <v>268</v>
      </c>
      <c r="AC91" s="12">
        <v>0.95575221238938068</v>
      </c>
      <c r="AD91" s="7">
        <f t="shared" si="46"/>
        <v>57.345132743362839</v>
      </c>
      <c r="AE91" t="s">
        <v>237</v>
      </c>
      <c r="AI91" s="7">
        <v>1.8</v>
      </c>
      <c r="AJ91" s="7">
        <v>108</v>
      </c>
      <c r="AK91" t="s">
        <v>265</v>
      </c>
      <c r="AL91" t="s">
        <v>266</v>
      </c>
      <c r="AN91" t="s">
        <v>263</v>
      </c>
      <c r="AO91" s="7">
        <v>3.1</v>
      </c>
      <c r="AP91" s="7">
        <f t="shared" si="47"/>
        <v>186</v>
      </c>
      <c r="AQ91" t="s">
        <v>254</v>
      </c>
      <c r="AT91" t="s">
        <v>257</v>
      </c>
      <c r="AW91" s="17"/>
      <c r="AX91" s="11">
        <v>2.6449999999999996</v>
      </c>
      <c r="AY91" s="11">
        <f t="shared" si="48"/>
        <v>158.69999999999999</v>
      </c>
      <c r="AZ91" t="s">
        <v>348</v>
      </c>
      <c r="BA91" t="s">
        <v>349</v>
      </c>
      <c r="BB91" t="s">
        <v>350</v>
      </c>
      <c r="BE91" s="7"/>
      <c r="BF91" s="7">
        <v>2.1186440677966103</v>
      </c>
      <c r="BG91" s="7">
        <f t="shared" si="59"/>
        <v>127.11864406779662</v>
      </c>
      <c r="BH91" t="s">
        <v>237</v>
      </c>
      <c r="BI91" t="s">
        <v>353</v>
      </c>
      <c r="BN91" s="7"/>
      <c r="BO91" s="7">
        <v>2.347457627118644</v>
      </c>
      <c r="BP91" s="7">
        <f t="shared" si="49"/>
        <v>140.84745762711864</v>
      </c>
      <c r="BQ91" s="1" t="s">
        <v>356</v>
      </c>
      <c r="BR91" s="1" t="s">
        <v>358</v>
      </c>
      <c r="BS91" s="1">
        <v>30</v>
      </c>
      <c r="BT91" s="1"/>
      <c r="BU91" s="1"/>
      <c r="BV91" s="23"/>
      <c r="BW91" s="23">
        <v>2.1186440677966103</v>
      </c>
      <c r="BX91" s="23">
        <v>150</v>
      </c>
      <c r="BY91" s="1" t="s">
        <v>356</v>
      </c>
      <c r="BZ91" s="1" t="s">
        <v>363</v>
      </c>
      <c r="CA91" s="1" t="s">
        <v>375</v>
      </c>
      <c r="CB91" s="23"/>
      <c r="CC91" s="25">
        <v>0.43220338983050849</v>
      </c>
      <c r="CD91" s="25">
        <f t="shared" si="50"/>
        <v>25.932203389830509</v>
      </c>
      <c r="CF91" s="2" t="s">
        <v>365</v>
      </c>
      <c r="CG91" s="2" t="s">
        <v>366</v>
      </c>
      <c r="CH91" s="23"/>
      <c r="CI91" s="23">
        <v>0.5969049373618277</v>
      </c>
      <c r="CJ91" s="23">
        <f t="shared" si="51"/>
        <v>35.814296241709663</v>
      </c>
      <c r="CK91" s="1" t="s">
        <v>368</v>
      </c>
      <c r="CL91" s="1"/>
      <c r="CM91" s="1" t="s">
        <v>369</v>
      </c>
      <c r="CN91" s="1"/>
      <c r="CO91" s="1"/>
      <c r="CP91" s="1"/>
      <c r="CQ91" s="1"/>
      <c r="CR91" s="1"/>
      <c r="CS91" s="1"/>
      <c r="CV91" s="19">
        <f t="shared" si="52"/>
        <v>0.78</v>
      </c>
      <c r="CW91" s="19">
        <f t="shared" si="53"/>
        <v>46.800000000000004</v>
      </c>
      <c r="CX91" s="20" t="str">
        <f t="shared" si="54"/>
        <v>BYG</v>
      </c>
      <c r="CY91" s="19">
        <v>1.360804869186409</v>
      </c>
      <c r="CZ91" s="19">
        <f>CY91*L91</f>
        <v>81.648292151184535</v>
      </c>
      <c r="DA91" s="20"/>
      <c r="DB91" s="20"/>
      <c r="DC91" s="20"/>
      <c r="DD91" s="20"/>
      <c r="DE91" s="20" t="str">
        <f t="shared" si="55"/>
        <v>BYG</v>
      </c>
      <c r="DF91" s="19">
        <f>CV91-CY91</f>
        <v>-0.58080486918640895</v>
      </c>
      <c r="DG91" s="21">
        <f>(CV91-CY91)/CV91</f>
        <v>-0.7446216271620627</v>
      </c>
      <c r="DH91" s="16">
        <f t="shared" si="56"/>
        <v>-0.58080486918640895</v>
      </c>
      <c r="DI91" s="7">
        <f t="shared" si="57"/>
        <v>-34.848292151184538</v>
      </c>
      <c r="DJ91" s="7">
        <f t="shared" si="58"/>
        <v>1.360804869186409</v>
      </c>
      <c r="DK91" s="7">
        <v>1.1593450151718103</v>
      </c>
      <c r="DL91" s="7" t="s">
        <v>342</v>
      </c>
      <c r="DM91" s="7"/>
    </row>
    <row r="92" spans="1:117">
      <c r="A92" t="s">
        <v>225</v>
      </c>
      <c r="B92" s="15">
        <v>1762</v>
      </c>
      <c r="C92" t="s">
        <v>18</v>
      </c>
      <c r="D92" s="1">
        <v>90</v>
      </c>
      <c r="E92" t="s">
        <v>225</v>
      </c>
      <c r="F92" t="s">
        <v>134</v>
      </c>
      <c r="G92" t="s">
        <v>85</v>
      </c>
      <c r="H92" s="2" t="s">
        <v>18</v>
      </c>
      <c r="I92" s="1" t="s">
        <v>6</v>
      </c>
      <c r="K92" s="1">
        <v>60</v>
      </c>
      <c r="L92" s="1">
        <v>60</v>
      </c>
      <c r="M92" s="1" t="s">
        <v>116</v>
      </c>
      <c r="O92" s="7">
        <v>0.87894967660634293</v>
      </c>
      <c r="P92" s="7">
        <f t="shared" si="42"/>
        <v>52.736980596380576</v>
      </c>
      <c r="Q92" t="s">
        <v>237</v>
      </c>
      <c r="R92">
        <v>357</v>
      </c>
      <c r="S92">
        <v>0.03</v>
      </c>
      <c r="T92">
        <f t="shared" si="43"/>
        <v>1.7999999999999998</v>
      </c>
      <c r="U92" s="7">
        <f t="shared" si="44"/>
        <v>1.3138686131386862E-2</v>
      </c>
      <c r="V92" t="s">
        <v>240</v>
      </c>
      <c r="W92" s="7">
        <v>1.3</v>
      </c>
      <c r="X92" s="7">
        <f t="shared" si="45"/>
        <v>78</v>
      </c>
      <c r="Y92" t="s">
        <v>237</v>
      </c>
      <c r="Z92" t="s">
        <v>18</v>
      </c>
      <c r="AA92">
        <v>0.49</v>
      </c>
      <c r="AB92" t="s">
        <v>268</v>
      </c>
      <c r="AC92" s="12">
        <v>1.1415929203539825</v>
      </c>
      <c r="AD92" s="7">
        <f t="shared" si="46"/>
        <v>68.495575221238951</v>
      </c>
      <c r="AE92" t="s">
        <v>237</v>
      </c>
      <c r="AI92" s="7">
        <v>2.2999999999999998</v>
      </c>
      <c r="AJ92" s="7">
        <v>138</v>
      </c>
      <c r="AK92" t="s">
        <v>265</v>
      </c>
      <c r="AL92" t="s">
        <v>266</v>
      </c>
      <c r="AN92" t="s">
        <v>263</v>
      </c>
      <c r="AO92" s="7">
        <v>3.1</v>
      </c>
      <c r="AP92" s="7">
        <f t="shared" si="47"/>
        <v>186</v>
      </c>
      <c r="AQ92" t="s">
        <v>254</v>
      </c>
      <c r="AT92" t="s">
        <v>259</v>
      </c>
      <c r="AW92" s="17"/>
      <c r="AX92" s="11">
        <v>2.6449999999999996</v>
      </c>
      <c r="AY92" s="11">
        <f t="shared" si="48"/>
        <v>158.69999999999999</v>
      </c>
      <c r="AZ92" t="s">
        <v>348</v>
      </c>
      <c r="BA92" t="s">
        <v>349</v>
      </c>
      <c r="BB92" t="s">
        <v>350</v>
      </c>
      <c r="BE92" s="7"/>
      <c r="BF92" s="7">
        <v>2.2881355932203391</v>
      </c>
      <c r="BG92" s="7">
        <f t="shared" si="59"/>
        <v>137.28813559322035</v>
      </c>
      <c r="BH92" t="s">
        <v>237</v>
      </c>
      <c r="BI92" t="s">
        <v>353</v>
      </c>
      <c r="BN92" s="7"/>
      <c r="BO92" s="7">
        <v>2.3220338983050848</v>
      </c>
      <c r="BP92" s="7">
        <f t="shared" si="49"/>
        <v>139.32203389830508</v>
      </c>
      <c r="BQ92" s="1" t="s">
        <v>356</v>
      </c>
      <c r="BR92" s="1" t="s">
        <v>358</v>
      </c>
      <c r="BS92" s="1">
        <v>30</v>
      </c>
      <c r="BT92" s="1"/>
      <c r="BU92" s="1"/>
      <c r="BV92" s="23"/>
      <c r="BW92" s="23">
        <v>2.1186440677966103</v>
      </c>
      <c r="BX92" s="23">
        <v>150</v>
      </c>
      <c r="BY92" s="1" t="s">
        <v>356</v>
      </c>
      <c r="BZ92" s="1" t="s">
        <v>363</v>
      </c>
      <c r="CA92" s="1" t="s">
        <v>375</v>
      </c>
      <c r="CB92" s="23"/>
      <c r="CC92" s="25">
        <v>1.076271186440678</v>
      </c>
      <c r="CD92" s="25">
        <f t="shared" si="50"/>
        <v>64.576271186440678</v>
      </c>
      <c r="CF92" s="2" t="s">
        <v>365</v>
      </c>
      <c r="CG92" s="2" t="s">
        <v>366</v>
      </c>
      <c r="CH92" s="23"/>
      <c r="CI92" s="23">
        <v>1.9896831245394255</v>
      </c>
      <c r="CJ92" s="23">
        <f t="shared" si="51"/>
        <v>119.38098747236553</v>
      </c>
      <c r="CK92" s="1" t="s">
        <v>368</v>
      </c>
      <c r="CL92" s="1"/>
      <c r="CM92" s="1" t="s">
        <v>369</v>
      </c>
      <c r="CN92" s="1"/>
      <c r="CO92" s="1"/>
      <c r="CP92" s="1"/>
      <c r="CQ92" s="1"/>
      <c r="CR92" s="1"/>
      <c r="CS92" s="1"/>
      <c r="CV92" s="19">
        <f t="shared" si="52"/>
        <v>0.87894967660634293</v>
      </c>
      <c r="CW92" s="19">
        <f t="shared" si="53"/>
        <v>52.736980596380576</v>
      </c>
      <c r="CX92" s="20" t="str">
        <f t="shared" si="54"/>
        <v>ETESA</v>
      </c>
      <c r="CY92" s="19">
        <v>0.51285165187863269</v>
      </c>
      <c r="CZ92" s="19">
        <f>CY92*L92</f>
        <v>30.771099112717962</v>
      </c>
      <c r="DA92" s="20"/>
      <c r="DB92" s="20"/>
      <c r="DC92" s="20"/>
      <c r="DD92" s="20"/>
      <c r="DE92" s="20" t="str">
        <f t="shared" si="55"/>
        <v>ETESA</v>
      </c>
      <c r="DF92" s="19">
        <f>CV92-CY92</f>
        <v>0.36609802472771025</v>
      </c>
      <c r="DG92" s="21">
        <f>(CV92-CY92)/CV92</f>
        <v>0.41651761695985623</v>
      </c>
      <c r="DH92" s="16">
        <f t="shared" si="56"/>
        <v>0.36609802472771025</v>
      </c>
      <c r="DI92" s="7">
        <f t="shared" si="57"/>
        <v>21.965881483662614</v>
      </c>
      <c r="DJ92" s="7">
        <f t="shared" si="58"/>
        <v>0.51285165187863269</v>
      </c>
      <c r="DK92" s="7">
        <v>0.49971296574724583</v>
      </c>
      <c r="DL92" s="7" t="s">
        <v>342</v>
      </c>
      <c r="DM92" s="7"/>
    </row>
    <row r="93" spans="1:117">
      <c r="A93" t="s">
        <v>226</v>
      </c>
      <c r="C93">
        <v>5182871</v>
      </c>
      <c r="D93" s="1">
        <v>91</v>
      </c>
      <c r="E93" t="s">
        <v>226</v>
      </c>
      <c r="F93" t="s">
        <v>135</v>
      </c>
      <c r="G93" t="s">
        <v>109</v>
      </c>
      <c r="H93" s="2">
        <v>5182871</v>
      </c>
      <c r="I93" s="1" t="s">
        <v>6</v>
      </c>
      <c r="K93" s="1">
        <v>24</v>
      </c>
      <c r="L93" s="1">
        <v>24</v>
      </c>
      <c r="O93" s="7"/>
      <c r="P93" s="7">
        <f t="shared" si="42"/>
        <v>0</v>
      </c>
      <c r="Q93" t="s">
        <v>237</v>
      </c>
      <c r="R93">
        <v>0</v>
      </c>
      <c r="S93">
        <v>0</v>
      </c>
      <c r="T93">
        <f t="shared" si="43"/>
        <v>0</v>
      </c>
      <c r="U93" s="7">
        <f t="shared" si="44"/>
        <v>0</v>
      </c>
      <c r="V93" t="s">
        <v>240</v>
      </c>
      <c r="W93" s="7"/>
      <c r="X93" s="7">
        <f t="shared" si="45"/>
        <v>0</v>
      </c>
      <c r="Y93" t="s">
        <v>237</v>
      </c>
      <c r="Z93">
        <v>0</v>
      </c>
      <c r="AA93">
        <v>0</v>
      </c>
      <c r="AB93" t="s">
        <v>268</v>
      </c>
      <c r="AC93" s="12">
        <v>25.911504424778766</v>
      </c>
      <c r="AD93" s="7">
        <f t="shared" si="46"/>
        <v>621.87610619469035</v>
      </c>
      <c r="AE93" t="s">
        <v>237</v>
      </c>
      <c r="AI93" s="7">
        <v>48</v>
      </c>
      <c r="AJ93" s="7">
        <v>1152</v>
      </c>
      <c r="AK93" t="s">
        <v>265</v>
      </c>
      <c r="AL93" t="s">
        <v>266</v>
      </c>
      <c r="AN93" t="s">
        <v>258</v>
      </c>
      <c r="AO93" s="7">
        <v>148.4</v>
      </c>
      <c r="AP93" s="7">
        <f t="shared" si="47"/>
        <v>3561.6000000000004</v>
      </c>
      <c r="AQ93" t="s">
        <v>255</v>
      </c>
      <c r="AT93" t="s">
        <v>261</v>
      </c>
      <c r="AW93" s="17"/>
      <c r="AX93" s="11">
        <v>0</v>
      </c>
      <c r="AY93" s="11">
        <f t="shared" si="48"/>
        <v>0</v>
      </c>
      <c r="AZ93" t="s">
        <v>348</v>
      </c>
      <c r="BA93" t="s">
        <v>349</v>
      </c>
      <c r="BB93" t="s">
        <v>350</v>
      </c>
      <c r="BE93" s="7"/>
      <c r="BF93" s="7">
        <v>59.322033898305087</v>
      </c>
      <c r="BG93" s="7">
        <f t="shared" si="59"/>
        <v>1423.7288135593221</v>
      </c>
      <c r="BH93" t="s">
        <v>237</v>
      </c>
      <c r="BI93" t="s">
        <v>353</v>
      </c>
      <c r="BN93" s="7"/>
      <c r="BO93" s="7">
        <v>0</v>
      </c>
      <c r="BP93" s="7">
        <f t="shared" si="49"/>
        <v>0</v>
      </c>
      <c r="BQ93" s="1"/>
      <c r="BR93" s="1"/>
      <c r="BS93" s="1"/>
      <c r="BT93" s="1"/>
      <c r="BU93" s="1"/>
      <c r="BV93" s="23"/>
      <c r="BW93" s="23">
        <v>0</v>
      </c>
      <c r="BX93" s="23"/>
      <c r="BY93" s="1"/>
      <c r="BZ93" s="1"/>
      <c r="CA93" s="1"/>
      <c r="CB93" s="23"/>
      <c r="CC93" s="25">
        <v>0</v>
      </c>
      <c r="CD93" s="25">
        <f t="shared" si="50"/>
        <v>0</v>
      </c>
      <c r="CF93" s="2" t="s">
        <v>365</v>
      </c>
      <c r="CG93" s="2" t="s">
        <v>366</v>
      </c>
      <c r="CH93" s="23"/>
      <c r="CI93" s="23">
        <v>149.69049373618279</v>
      </c>
      <c r="CJ93" s="23">
        <f t="shared" si="51"/>
        <v>3592.5718496683867</v>
      </c>
      <c r="CK93" s="1" t="s">
        <v>368</v>
      </c>
      <c r="CL93" s="1"/>
      <c r="CM93" s="1" t="s">
        <v>369</v>
      </c>
      <c r="CN93" s="1"/>
      <c r="CO93" s="1"/>
      <c r="CP93" s="1"/>
      <c r="CQ93" s="1"/>
      <c r="CR93" s="1"/>
      <c r="CS93" s="1"/>
      <c r="CV93" s="19">
        <f t="shared" si="52"/>
        <v>25.911504424778766</v>
      </c>
      <c r="CW93" s="19">
        <f t="shared" si="53"/>
        <v>621.87610619469035</v>
      </c>
      <c r="CX93" s="20" t="str">
        <f t="shared" si="54"/>
        <v>Cohidrex</v>
      </c>
      <c r="CY93" s="19"/>
      <c r="CZ93" s="19"/>
      <c r="DA93" s="20"/>
      <c r="DB93" s="20"/>
      <c r="DC93" s="20"/>
      <c r="DD93" s="20"/>
      <c r="DE93" s="20" t="str">
        <f t="shared" si="55"/>
        <v>Cohidrex</v>
      </c>
      <c r="DF93" s="19"/>
      <c r="DG93" s="21"/>
      <c r="DH93" s="16">
        <f t="shared" si="56"/>
        <v>25.911504424778766</v>
      </c>
      <c r="DI93" s="7">
        <f t="shared" si="57"/>
        <v>621.87610619469035</v>
      </c>
      <c r="DJ93" s="7" t="e">
        <f t="shared" si="58"/>
        <v>#N/A</v>
      </c>
      <c r="DK93" s="7" t="e">
        <v>#N/A</v>
      </c>
      <c r="DL93" s="7" t="e">
        <v>#N/A</v>
      </c>
      <c r="DM93" s="7"/>
    </row>
    <row r="94" spans="1:117">
      <c r="A94" t="s">
        <v>227</v>
      </c>
      <c r="C94">
        <v>5177413</v>
      </c>
      <c r="D94" s="1">
        <v>92</v>
      </c>
      <c r="E94" t="s">
        <v>227</v>
      </c>
      <c r="F94" t="s">
        <v>135</v>
      </c>
      <c r="G94" t="s">
        <v>110</v>
      </c>
      <c r="H94" s="2">
        <v>5177413</v>
      </c>
      <c r="I94" s="1" t="s">
        <v>6</v>
      </c>
      <c r="K94" s="1">
        <v>36</v>
      </c>
      <c r="L94" s="1">
        <v>36</v>
      </c>
      <c r="O94" s="7"/>
      <c r="P94" s="7">
        <f t="shared" si="42"/>
        <v>0</v>
      </c>
      <c r="Q94" t="s">
        <v>237</v>
      </c>
      <c r="R94">
        <v>0</v>
      </c>
      <c r="S94">
        <v>0</v>
      </c>
      <c r="T94">
        <f t="shared" si="43"/>
        <v>0</v>
      </c>
      <c r="U94" s="7">
        <f t="shared" si="44"/>
        <v>0</v>
      </c>
      <c r="V94" t="s">
        <v>240</v>
      </c>
      <c r="W94" s="7"/>
      <c r="X94" s="7">
        <f t="shared" si="45"/>
        <v>0</v>
      </c>
      <c r="Y94" t="s">
        <v>237</v>
      </c>
      <c r="Z94">
        <v>0</v>
      </c>
      <c r="AA94">
        <v>0</v>
      </c>
      <c r="AB94" t="s">
        <v>268</v>
      </c>
      <c r="AC94" s="12">
        <v>25.495575221238941</v>
      </c>
      <c r="AD94" s="7">
        <f t="shared" si="46"/>
        <v>917.84070796460185</v>
      </c>
      <c r="AE94" t="s">
        <v>237</v>
      </c>
      <c r="AI94" s="7">
        <v>47.2</v>
      </c>
      <c r="AJ94" s="7">
        <v>1699.2</v>
      </c>
      <c r="AK94" t="s">
        <v>265</v>
      </c>
      <c r="AL94" t="s">
        <v>266</v>
      </c>
      <c r="AN94" t="s">
        <v>258</v>
      </c>
      <c r="AO94" s="7">
        <v>100.89999999999999</v>
      </c>
      <c r="AP94" s="7">
        <f t="shared" si="47"/>
        <v>3632.3999999999996</v>
      </c>
      <c r="AQ94" t="s">
        <v>255</v>
      </c>
      <c r="AT94" t="s">
        <v>261</v>
      </c>
      <c r="AW94" s="17"/>
      <c r="AX94" s="11">
        <v>0</v>
      </c>
      <c r="AY94" s="11">
        <f t="shared" si="48"/>
        <v>0</v>
      </c>
      <c r="AZ94" t="s">
        <v>348</v>
      </c>
      <c r="BA94" t="s">
        <v>349</v>
      </c>
      <c r="BB94" t="s">
        <v>350</v>
      </c>
      <c r="BE94" s="7"/>
      <c r="BF94" s="7">
        <v>59.322033898305087</v>
      </c>
      <c r="BG94" s="7">
        <f t="shared" si="59"/>
        <v>2135.593220338983</v>
      </c>
      <c r="BH94" t="s">
        <v>237</v>
      </c>
      <c r="BI94" t="s">
        <v>353</v>
      </c>
      <c r="BN94" s="7"/>
      <c r="BO94" s="7">
        <v>0</v>
      </c>
      <c r="BP94" s="7">
        <f t="shared" si="49"/>
        <v>0</v>
      </c>
      <c r="BQ94" s="1"/>
      <c r="BR94" s="1"/>
      <c r="BS94" s="1"/>
      <c r="BT94" s="1"/>
      <c r="BU94" s="1"/>
      <c r="BV94" s="23"/>
      <c r="BW94" s="23">
        <v>0</v>
      </c>
      <c r="BX94" s="23"/>
      <c r="BY94" s="1"/>
      <c r="BZ94" s="1"/>
      <c r="CA94" s="1"/>
      <c r="CB94" s="23"/>
      <c r="CC94" s="25">
        <v>0</v>
      </c>
      <c r="CD94" s="25">
        <f t="shared" si="50"/>
        <v>0</v>
      </c>
      <c r="CF94" s="2" t="s">
        <v>365</v>
      </c>
      <c r="CG94" s="2" t="s">
        <v>366</v>
      </c>
      <c r="CH94" s="23"/>
      <c r="CI94" s="23">
        <v>147.61974944731026</v>
      </c>
      <c r="CJ94" s="23">
        <f t="shared" si="51"/>
        <v>5314.3109801031696</v>
      </c>
      <c r="CK94" s="1" t="s">
        <v>368</v>
      </c>
      <c r="CL94" s="1"/>
      <c r="CM94" s="1" t="s">
        <v>369</v>
      </c>
      <c r="CN94" s="1"/>
      <c r="CO94" s="1"/>
      <c r="CP94" s="1"/>
      <c r="CQ94" s="1"/>
      <c r="CR94" s="1"/>
      <c r="CS94" s="1"/>
      <c r="CV94" s="19">
        <f t="shared" si="52"/>
        <v>25.495575221238941</v>
      </c>
      <c r="CW94" s="19">
        <f t="shared" si="53"/>
        <v>917.84070796460185</v>
      </c>
      <c r="CX94" s="20" t="str">
        <f t="shared" si="54"/>
        <v>Cohidrex</v>
      </c>
      <c r="CY94" s="19"/>
      <c r="CZ94" s="19"/>
      <c r="DA94" s="20"/>
      <c r="DB94" s="20"/>
      <c r="DC94" s="20"/>
      <c r="DD94" s="20"/>
      <c r="DE94" s="20" t="str">
        <f t="shared" si="55"/>
        <v>Cohidrex</v>
      </c>
      <c r="DF94" s="19"/>
      <c r="DG94" s="21"/>
      <c r="DH94" s="16">
        <f t="shared" si="56"/>
        <v>25.495575221238941</v>
      </c>
      <c r="DI94" s="7">
        <f t="shared" si="57"/>
        <v>917.84070796460185</v>
      </c>
      <c r="DJ94" s="7" t="e">
        <f t="shared" si="58"/>
        <v>#N/A</v>
      </c>
      <c r="DK94" s="7" t="e">
        <v>#N/A</v>
      </c>
      <c r="DL94" s="7" t="e">
        <v>#N/A</v>
      </c>
      <c r="DM94" s="7"/>
    </row>
    <row r="95" spans="1:117">
      <c r="A95" t="s">
        <v>228</v>
      </c>
      <c r="C95">
        <v>5177412</v>
      </c>
      <c r="D95" s="1">
        <v>93</v>
      </c>
      <c r="E95" t="s">
        <v>228</v>
      </c>
      <c r="F95" t="s">
        <v>135</v>
      </c>
      <c r="G95" t="s">
        <v>110</v>
      </c>
      <c r="H95" s="2">
        <v>5177412</v>
      </c>
      <c r="I95" s="1" t="s">
        <v>6</v>
      </c>
      <c r="K95" s="1">
        <v>24</v>
      </c>
      <c r="L95" s="1">
        <v>24</v>
      </c>
      <c r="O95" s="7"/>
      <c r="P95" s="7">
        <f t="shared" si="42"/>
        <v>0</v>
      </c>
      <c r="Q95" t="s">
        <v>237</v>
      </c>
      <c r="R95">
        <v>0</v>
      </c>
      <c r="S95">
        <v>0</v>
      </c>
      <c r="T95">
        <f t="shared" si="43"/>
        <v>0</v>
      </c>
      <c r="U95" s="7">
        <f t="shared" si="44"/>
        <v>0</v>
      </c>
      <c r="V95" t="s">
        <v>240</v>
      </c>
      <c r="W95" s="7"/>
      <c r="X95" s="7">
        <f t="shared" si="45"/>
        <v>0</v>
      </c>
      <c r="Y95" t="s">
        <v>237</v>
      </c>
      <c r="Z95">
        <v>0</v>
      </c>
      <c r="AA95">
        <v>0</v>
      </c>
      <c r="AB95" t="s">
        <v>268</v>
      </c>
      <c r="AC95" s="12">
        <v>41.460176991150448</v>
      </c>
      <c r="AD95" s="7">
        <f t="shared" si="46"/>
        <v>995.04424778761074</v>
      </c>
      <c r="AE95" t="s">
        <v>237</v>
      </c>
      <c r="AI95" s="7">
        <v>76.8</v>
      </c>
      <c r="AJ95" s="7">
        <v>1843.1999999999998</v>
      </c>
      <c r="AK95" t="s">
        <v>265</v>
      </c>
      <c r="AL95" t="s">
        <v>266</v>
      </c>
      <c r="AN95" t="s">
        <v>258</v>
      </c>
      <c r="AO95" s="7">
        <v>170.1</v>
      </c>
      <c r="AP95" s="7">
        <f t="shared" si="47"/>
        <v>4082.3999999999996</v>
      </c>
      <c r="AQ95" t="s">
        <v>255</v>
      </c>
      <c r="AT95" t="s">
        <v>261</v>
      </c>
      <c r="AW95" s="17"/>
      <c r="AX95" s="11">
        <v>0</v>
      </c>
      <c r="AY95" s="11">
        <f t="shared" si="48"/>
        <v>0</v>
      </c>
      <c r="BE95" s="7"/>
      <c r="BF95" s="7">
        <v>123.72881355932203</v>
      </c>
      <c r="BG95" s="7">
        <f t="shared" si="59"/>
        <v>2969.4915254237289</v>
      </c>
      <c r="BH95" t="s">
        <v>237</v>
      </c>
      <c r="BI95" t="s">
        <v>353</v>
      </c>
      <c r="BN95" s="7"/>
      <c r="BO95" s="7">
        <v>0</v>
      </c>
      <c r="BP95" s="7">
        <f t="shared" si="49"/>
        <v>0</v>
      </c>
      <c r="BQ95" s="1"/>
      <c r="BR95" s="1"/>
      <c r="BS95" s="1"/>
      <c r="BT95" s="1"/>
      <c r="BU95" s="1"/>
      <c r="BV95" s="23"/>
      <c r="BW95" s="23">
        <v>0</v>
      </c>
      <c r="BX95" s="23"/>
      <c r="BY95" s="1"/>
      <c r="BZ95" s="1"/>
      <c r="CA95" s="1"/>
      <c r="CB95" s="23"/>
      <c r="CC95" s="25">
        <v>0</v>
      </c>
      <c r="CD95" s="25">
        <f t="shared" si="50"/>
        <v>0</v>
      </c>
      <c r="CF95" s="2" t="s">
        <v>365</v>
      </c>
      <c r="CG95" s="2" t="s">
        <v>366</v>
      </c>
      <c r="CH95" s="23"/>
      <c r="CI95" s="23">
        <v>197.54605747973474</v>
      </c>
      <c r="CJ95" s="23">
        <f t="shared" si="51"/>
        <v>4741.105379513634</v>
      </c>
      <c r="CK95" s="1" t="s">
        <v>368</v>
      </c>
      <c r="CL95" s="1"/>
      <c r="CM95" s="1" t="s">
        <v>369</v>
      </c>
      <c r="CN95" s="1"/>
      <c r="CO95" s="1"/>
      <c r="CP95" s="1"/>
      <c r="CQ95" s="1"/>
      <c r="CR95" s="1"/>
      <c r="CS95" s="1"/>
      <c r="CV95" s="19">
        <f t="shared" si="52"/>
        <v>41.460176991150448</v>
      </c>
      <c r="CW95" s="19">
        <f t="shared" si="53"/>
        <v>995.04424778761074</v>
      </c>
      <c r="CX95" s="20" t="str">
        <f t="shared" si="54"/>
        <v>Cohidrex</v>
      </c>
      <c r="CY95" s="19"/>
      <c r="CZ95" s="19"/>
      <c r="DA95" s="20"/>
      <c r="DB95" s="20"/>
      <c r="DC95" s="20"/>
      <c r="DD95" s="20"/>
      <c r="DE95" s="20" t="str">
        <f t="shared" si="55"/>
        <v>Cohidrex</v>
      </c>
      <c r="DF95" s="19"/>
      <c r="DG95" s="21"/>
      <c r="DH95" s="16">
        <f t="shared" si="56"/>
        <v>41.460176991150448</v>
      </c>
      <c r="DI95" s="7">
        <f t="shared" si="57"/>
        <v>995.04424778761074</v>
      </c>
      <c r="DJ95" s="7" t="e">
        <f t="shared" si="58"/>
        <v>#N/A</v>
      </c>
      <c r="DK95" s="7" t="e">
        <v>#N/A</v>
      </c>
      <c r="DL95" s="7" t="e">
        <v>#N/A</v>
      </c>
      <c r="DM95" s="7"/>
    </row>
    <row r="96" spans="1:117">
      <c r="A96" t="s">
        <v>229</v>
      </c>
      <c r="C96">
        <v>5182872</v>
      </c>
      <c r="D96" s="1">
        <v>94</v>
      </c>
      <c r="E96" t="s">
        <v>229</v>
      </c>
      <c r="F96" t="s">
        <v>135</v>
      </c>
      <c r="G96" t="s">
        <v>111</v>
      </c>
      <c r="H96" s="2">
        <v>5182872</v>
      </c>
      <c r="I96" s="1" t="s">
        <v>6</v>
      </c>
      <c r="K96" s="1">
        <v>24</v>
      </c>
      <c r="L96" s="1">
        <v>24</v>
      </c>
      <c r="O96" s="7"/>
      <c r="P96" s="7">
        <f t="shared" si="42"/>
        <v>0</v>
      </c>
      <c r="Q96" t="s">
        <v>237</v>
      </c>
      <c r="R96">
        <v>0</v>
      </c>
      <c r="S96">
        <v>0</v>
      </c>
      <c r="T96">
        <f t="shared" si="43"/>
        <v>0</v>
      </c>
      <c r="U96" s="7">
        <f t="shared" si="44"/>
        <v>0</v>
      </c>
      <c r="V96" t="s">
        <v>240</v>
      </c>
      <c r="W96" s="7"/>
      <c r="X96" s="7">
        <f t="shared" si="45"/>
        <v>0</v>
      </c>
      <c r="Y96" t="s">
        <v>237</v>
      </c>
      <c r="Z96">
        <v>0</v>
      </c>
      <c r="AA96">
        <v>0</v>
      </c>
      <c r="AB96" t="s">
        <v>268</v>
      </c>
      <c r="AC96" s="12">
        <v>25.911504424778766</v>
      </c>
      <c r="AD96" s="7">
        <f t="shared" si="46"/>
        <v>621.87610619469035</v>
      </c>
      <c r="AE96" t="s">
        <v>237</v>
      </c>
      <c r="AI96" s="7">
        <v>48</v>
      </c>
      <c r="AJ96" s="7">
        <v>1152</v>
      </c>
      <c r="AK96" t="s">
        <v>265</v>
      </c>
      <c r="AL96" t="s">
        <v>266</v>
      </c>
      <c r="AN96" t="s">
        <v>258</v>
      </c>
      <c r="AO96" s="7">
        <v>148.4</v>
      </c>
      <c r="AP96" s="7">
        <f t="shared" si="47"/>
        <v>3561.6000000000004</v>
      </c>
      <c r="AQ96" t="s">
        <v>255</v>
      </c>
      <c r="AT96" t="s">
        <v>261</v>
      </c>
      <c r="AW96" s="17"/>
      <c r="AX96" s="11">
        <v>0</v>
      </c>
      <c r="AY96" s="11">
        <f t="shared" si="48"/>
        <v>0</v>
      </c>
      <c r="BE96" s="7"/>
      <c r="BF96" s="7">
        <v>59.322033898305087</v>
      </c>
      <c r="BG96" s="7">
        <f t="shared" si="59"/>
        <v>1423.7288135593221</v>
      </c>
      <c r="BH96" t="s">
        <v>237</v>
      </c>
      <c r="BI96" t="s">
        <v>353</v>
      </c>
      <c r="BN96" s="7"/>
      <c r="BO96" s="7">
        <v>0</v>
      </c>
      <c r="BP96" s="7">
        <f t="shared" si="49"/>
        <v>0</v>
      </c>
      <c r="BQ96" s="1"/>
      <c r="BR96" s="1"/>
      <c r="BS96" s="1"/>
      <c r="BT96" s="1"/>
      <c r="BU96" s="1"/>
      <c r="BV96" s="23"/>
      <c r="BW96" s="23">
        <v>0</v>
      </c>
      <c r="BX96" s="23"/>
      <c r="BY96" s="1"/>
      <c r="BZ96" s="1"/>
      <c r="CA96" s="1"/>
      <c r="CB96" s="23"/>
      <c r="CC96" s="25">
        <v>0</v>
      </c>
      <c r="CD96" s="25">
        <f t="shared" si="50"/>
        <v>0</v>
      </c>
      <c r="CF96" s="2" t="s">
        <v>365</v>
      </c>
      <c r="CG96" s="2" t="s">
        <v>366</v>
      </c>
      <c r="CH96" s="23"/>
      <c r="CI96" s="23">
        <v>149.69049373618279</v>
      </c>
      <c r="CJ96" s="23">
        <f t="shared" si="51"/>
        <v>3592.5718496683867</v>
      </c>
      <c r="CK96" s="1" t="s">
        <v>368</v>
      </c>
      <c r="CL96" s="1"/>
      <c r="CM96" s="1" t="s">
        <v>369</v>
      </c>
      <c r="CN96" s="1"/>
      <c r="CO96" s="1"/>
      <c r="CP96" s="1"/>
      <c r="CQ96" s="1"/>
      <c r="CR96" s="1"/>
      <c r="CS96" s="1"/>
      <c r="CV96" s="19">
        <f t="shared" si="52"/>
        <v>25.911504424778766</v>
      </c>
      <c r="CW96" s="19">
        <f t="shared" si="53"/>
        <v>621.87610619469035</v>
      </c>
      <c r="CX96" s="20" t="str">
        <f t="shared" si="54"/>
        <v>Cohidrex</v>
      </c>
      <c r="CY96" s="19"/>
      <c r="CZ96" s="19"/>
      <c r="DA96" s="20"/>
      <c r="DB96" s="20"/>
      <c r="DC96" s="20"/>
      <c r="DD96" s="20"/>
      <c r="DE96" s="20" t="str">
        <f t="shared" si="55"/>
        <v>Cohidrex</v>
      </c>
      <c r="DF96" s="19"/>
      <c r="DG96" s="21"/>
      <c r="DH96" s="16">
        <f t="shared" si="56"/>
        <v>25.911504424778766</v>
      </c>
      <c r="DI96" s="7">
        <f t="shared" si="57"/>
        <v>621.87610619469035</v>
      </c>
      <c r="DJ96" s="7" t="e">
        <f t="shared" si="58"/>
        <v>#N/A</v>
      </c>
      <c r="DK96" s="7" t="e">
        <v>#N/A</v>
      </c>
      <c r="DL96" s="7" t="e">
        <v>#N/A</v>
      </c>
      <c r="DM96" s="7"/>
    </row>
    <row r="97" spans="1:117">
      <c r="A97" t="s">
        <v>230</v>
      </c>
      <c r="C97">
        <v>5181827</v>
      </c>
      <c r="D97" s="1">
        <v>95</v>
      </c>
      <c r="E97" t="s">
        <v>230</v>
      </c>
      <c r="F97" t="s">
        <v>135</v>
      </c>
      <c r="G97" t="s">
        <v>112</v>
      </c>
      <c r="H97" s="2">
        <v>5181827</v>
      </c>
      <c r="I97" s="1" t="s">
        <v>6</v>
      </c>
      <c r="K97" s="1">
        <v>400</v>
      </c>
      <c r="L97" s="1">
        <v>400</v>
      </c>
      <c r="O97" s="7"/>
      <c r="P97" s="7">
        <f t="shared" si="42"/>
        <v>0</v>
      </c>
      <c r="Q97" t="s">
        <v>237</v>
      </c>
      <c r="R97">
        <v>0</v>
      </c>
      <c r="S97">
        <v>0</v>
      </c>
      <c r="T97">
        <f t="shared" si="43"/>
        <v>0</v>
      </c>
      <c r="U97" s="7">
        <f t="shared" si="44"/>
        <v>0</v>
      </c>
      <c r="V97" t="s">
        <v>240</v>
      </c>
      <c r="W97" s="7"/>
      <c r="X97" s="7">
        <f t="shared" si="45"/>
        <v>0</v>
      </c>
      <c r="Y97" t="s">
        <v>237</v>
      </c>
      <c r="Z97">
        <v>0</v>
      </c>
      <c r="AA97">
        <v>0</v>
      </c>
      <c r="AB97" t="s">
        <v>268</v>
      </c>
      <c r="AC97" s="12"/>
      <c r="AD97" s="7">
        <f t="shared" si="46"/>
        <v>0</v>
      </c>
      <c r="AE97" t="s">
        <v>237</v>
      </c>
      <c r="AO97" s="7">
        <v>2.7</v>
      </c>
      <c r="AP97" s="7">
        <f t="shared" si="47"/>
        <v>1080</v>
      </c>
      <c r="AQ97" t="s">
        <v>255</v>
      </c>
      <c r="AT97" t="s">
        <v>261</v>
      </c>
      <c r="AW97" s="17"/>
      <c r="AX97" s="11">
        <v>5.75</v>
      </c>
      <c r="AY97" s="11">
        <f t="shared" si="48"/>
        <v>2300</v>
      </c>
      <c r="AZ97" t="s">
        <v>348</v>
      </c>
      <c r="BA97" t="s">
        <v>349</v>
      </c>
      <c r="BB97" t="s">
        <v>350</v>
      </c>
      <c r="BE97" s="7"/>
      <c r="BF97" s="7">
        <v>0</v>
      </c>
      <c r="BG97" s="7">
        <f t="shared" si="59"/>
        <v>0</v>
      </c>
      <c r="BH97" t="s">
        <v>237</v>
      </c>
      <c r="BI97" t="s">
        <v>353</v>
      </c>
      <c r="BN97" s="7"/>
      <c r="BO97" s="7">
        <v>0</v>
      </c>
      <c r="BP97" s="7">
        <f t="shared" si="49"/>
        <v>0</v>
      </c>
      <c r="BQ97" s="1"/>
      <c r="BR97" s="1"/>
      <c r="BS97" s="1"/>
      <c r="BT97" s="1"/>
      <c r="BU97" s="1"/>
      <c r="BV97" s="23"/>
      <c r="BW97" s="23">
        <v>0</v>
      </c>
      <c r="BX97" s="23"/>
      <c r="BY97" s="1"/>
      <c r="BZ97" s="1"/>
      <c r="CA97" s="1"/>
      <c r="CB97" s="23"/>
      <c r="CC97" s="25">
        <v>0</v>
      </c>
      <c r="CD97" s="25">
        <f t="shared" si="50"/>
        <v>0</v>
      </c>
      <c r="CF97" s="2" t="s">
        <v>365</v>
      </c>
      <c r="CG97" s="2" t="s">
        <v>366</v>
      </c>
      <c r="CH97" s="23"/>
      <c r="CI97" s="23">
        <v>1.4812085482682387</v>
      </c>
      <c r="CJ97" s="23">
        <f t="shared" si="51"/>
        <v>592.48341930729543</v>
      </c>
      <c r="CK97" s="1" t="s">
        <v>368</v>
      </c>
      <c r="CL97" s="1"/>
      <c r="CM97" s="1" t="s">
        <v>369</v>
      </c>
      <c r="CN97" s="1"/>
      <c r="CO97" s="1"/>
      <c r="CP97" s="1"/>
      <c r="CQ97" s="1"/>
      <c r="CR97" s="1"/>
      <c r="CS97" s="1"/>
      <c r="CV97" s="19">
        <f t="shared" si="52"/>
        <v>2.7</v>
      </c>
      <c r="CW97" s="19">
        <f t="shared" si="53"/>
        <v>1080</v>
      </c>
      <c r="CX97" s="20" t="str">
        <f t="shared" si="54"/>
        <v>Tegeta ITR</v>
      </c>
      <c r="CY97" s="19"/>
      <c r="CZ97" s="19"/>
      <c r="DA97" s="20"/>
      <c r="DB97" s="20"/>
      <c r="DC97" s="20"/>
      <c r="DD97" s="20"/>
      <c r="DE97" s="20" t="str">
        <f t="shared" si="55"/>
        <v>NAN</v>
      </c>
      <c r="DF97" s="19"/>
      <c r="DG97" s="21"/>
      <c r="DH97" s="16">
        <f t="shared" si="56"/>
        <v>2.7</v>
      </c>
      <c r="DI97" s="7">
        <f t="shared" si="57"/>
        <v>1080</v>
      </c>
      <c r="DJ97" s="7" t="e">
        <f t="shared" si="58"/>
        <v>#N/A</v>
      </c>
      <c r="DK97" s="7" t="e">
        <v>#N/A</v>
      </c>
      <c r="DL97" s="7" t="e">
        <v>#N/A</v>
      </c>
      <c r="DM97" s="7"/>
    </row>
    <row r="98" spans="1:117">
      <c r="A98" t="s">
        <v>231</v>
      </c>
      <c r="C98">
        <v>5186595</v>
      </c>
      <c r="D98" s="1">
        <v>96</v>
      </c>
      <c r="E98" t="s">
        <v>231</v>
      </c>
      <c r="F98" t="s">
        <v>135</v>
      </c>
      <c r="G98" t="s">
        <v>113</v>
      </c>
      <c r="H98" s="2">
        <v>5186595</v>
      </c>
      <c r="I98" s="1" t="s">
        <v>6</v>
      </c>
      <c r="K98" s="1">
        <v>400</v>
      </c>
      <c r="L98" s="1">
        <v>400</v>
      </c>
      <c r="O98" s="7"/>
      <c r="P98" s="7">
        <f t="shared" si="42"/>
        <v>0</v>
      </c>
      <c r="Q98" t="s">
        <v>237</v>
      </c>
      <c r="R98">
        <v>0</v>
      </c>
      <c r="S98">
        <v>0</v>
      </c>
      <c r="T98">
        <f t="shared" si="43"/>
        <v>0</v>
      </c>
      <c r="U98" s="7">
        <f t="shared" si="44"/>
        <v>0</v>
      </c>
      <c r="V98" t="s">
        <v>240</v>
      </c>
      <c r="W98" s="7"/>
      <c r="X98" s="7">
        <f t="shared" si="45"/>
        <v>0</v>
      </c>
      <c r="Y98" t="s">
        <v>237</v>
      </c>
      <c r="Z98">
        <v>0</v>
      </c>
      <c r="AA98">
        <v>0</v>
      </c>
      <c r="AB98" t="s">
        <v>268</v>
      </c>
      <c r="AC98" s="12"/>
      <c r="AD98" s="7">
        <f t="shared" si="46"/>
        <v>0</v>
      </c>
      <c r="AE98" t="s">
        <v>237</v>
      </c>
      <c r="AO98" s="7">
        <v>1.8</v>
      </c>
      <c r="AP98" s="7">
        <f t="shared" si="47"/>
        <v>720</v>
      </c>
      <c r="AQ98" t="s">
        <v>255</v>
      </c>
      <c r="AT98" t="s">
        <v>261</v>
      </c>
      <c r="AW98" s="17"/>
      <c r="AX98" s="11">
        <v>2.2999999999999998</v>
      </c>
      <c r="AY98" s="11">
        <f t="shared" si="48"/>
        <v>919.99999999999989</v>
      </c>
      <c r="AZ98" t="s">
        <v>348</v>
      </c>
      <c r="BA98" t="s">
        <v>349</v>
      </c>
      <c r="BB98" t="s">
        <v>350</v>
      </c>
      <c r="BE98" s="7"/>
      <c r="BF98" s="7">
        <v>0</v>
      </c>
      <c r="BG98" s="7">
        <f t="shared" si="59"/>
        <v>0</v>
      </c>
      <c r="BH98" t="s">
        <v>237</v>
      </c>
      <c r="BI98" t="s">
        <v>353</v>
      </c>
      <c r="BN98" s="7"/>
      <c r="BO98" s="7">
        <v>0</v>
      </c>
      <c r="BP98" s="7">
        <f t="shared" si="49"/>
        <v>0</v>
      </c>
      <c r="BQ98" s="1"/>
      <c r="BR98" s="1"/>
      <c r="BS98" s="1"/>
      <c r="BT98" s="1"/>
      <c r="BU98" s="1"/>
      <c r="BV98" s="23"/>
      <c r="BW98" s="23">
        <v>0</v>
      </c>
      <c r="BX98" s="23"/>
      <c r="BY98" s="1"/>
      <c r="BZ98" s="1"/>
      <c r="CA98" s="1"/>
      <c r="CB98" s="23"/>
      <c r="CC98" s="25">
        <v>0</v>
      </c>
      <c r="CD98" s="25">
        <f t="shared" si="50"/>
        <v>0</v>
      </c>
      <c r="CF98" s="2" t="s">
        <v>365</v>
      </c>
      <c r="CG98" s="2" t="s">
        <v>366</v>
      </c>
      <c r="CH98" s="23"/>
      <c r="CI98" s="23">
        <v>0.78113485630066337</v>
      </c>
      <c r="CJ98" s="23">
        <f t="shared" si="51"/>
        <v>312.45394252026534</v>
      </c>
      <c r="CK98" s="1" t="s">
        <v>368</v>
      </c>
      <c r="CL98" s="1"/>
      <c r="CM98" s="1" t="s">
        <v>369</v>
      </c>
      <c r="CN98" s="1"/>
      <c r="CO98" s="1"/>
      <c r="CP98" s="1"/>
      <c r="CQ98" s="1"/>
      <c r="CR98" s="1"/>
      <c r="CS98" s="1"/>
      <c r="CV98" s="19">
        <f t="shared" si="52"/>
        <v>1.8</v>
      </c>
      <c r="CW98" s="19">
        <f t="shared" si="53"/>
        <v>720</v>
      </c>
      <c r="CX98" s="20" t="str">
        <f t="shared" si="54"/>
        <v>Tegeta ITR</v>
      </c>
      <c r="CY98" s="19"/>
      <c r="CZ98" s="19"/>
      <c r="DA98" s="20"/>
      <c r="DB98" s="20"/>
      <c r="DC98" s="20"/>
      <c r="DD98" s="20"/>
      <c r="DE98" s="20" t="str">
        <f t="shared" si="55"/>
        <v>NAN</v>
      </c>
      <c r="DF98" s="19"/>
      <c r="DG98" s="21"/>
      <c r="DH98" s="16">
        <f t="shared" si="56"/>
        <v>1.8</v>
      </c>
      <c r="DI98" s="7">
        <f t="shared" si="57"/>
        <v>720</v>
      </c>
      <c r="DJ98" s="7" t="e">
        <f t="shared" si="58"/>
        <v>#N/A</v>
      </c>
      <c r="DK98" s="7" t="e">
        <v>#N/A</v>
      </c>
      <c r="DL98" s="7" t="e">
        <v>#N/A</v>
      </c>
      <c r="DM98" s="7"/>
    </row>
  </sheetData>
  <autoFilter ref="A2:DM2" xr:uid="{40CFFEA1-173D-4F92-B03A-736362727297}">
    <sortState ref="A3:DM98">
      <sortCondition ref="A2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DB</vt:lpstr>
      <vt:lpstr>Summ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2022-06-02T09:11:50Z</dcterms:modified>
</cp:coreProperties>
</file>